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Adry\_Crypto\"/>
    </mc:Choice>
  </mc:AlternateContent>
  <bookViews>
    <workbookView xWindow="0" yWindow="0" windowWidth="24375" windowHeight="1027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1" i="1" l="1"/>
  <c r="W41" i="1"/>
  <c r="W75" i="1"/>
  <c r="N75" i="1" l="1"/>
  <c r="N90" i="1" l="1"/>
  <c r="N89" i="1"/>
  <c r="N88" i="1"/>
  <c r="N87" i="1"/>
  <c r="N86" i="1"/>
  <c r="N85" i="1"/>
  <c r="N84" i="1"/>
  <c r="N83" i="1"/>
  <c r="N82" i="1"/>
  <c r="N81" i="1"/>
  <c r="N80" i="1"/>
  <c r="N79" i="1"/>
  <c r="N77" i="1"/>
  <c r="N76" i="1"/>
  <c r="S75" i="1" s="1"/>
  <c r="Q75" i="1"/>
  <c r="U75" i="1" s="1"/>
  <c r="P75" i="1"/>
  <c r="N74" i="1"/>
  <c r="N73" i="1"/>
  <c r="N72" i="1"/>
  <c r="N70" i="1"/>
  <c r="N69" i="1"/>
  <c r="N68" i="1"/>
  <c r="N67" i="1"/>
  <c r="N66" i="1"/>
  <c r="N64" i="1"/>
  <c r="N63" i="1"/>
  <c r="N62" i="1"/>
  <c r="N61" i="1"/>
  <c r="T75" i="1" l="1"/>
  <c r="R75" i="1"/>
  <c r="P41" i="1"/>
  <c r="T41" i="1" s="1"/>
  <c r="Q41" i="1"/>
  <c r="R41" i="1" l="1"/>
  <c r="S19" i="1"/>
  <c r="R19" i="1"/>
  <c r="N40" i="1"/>
  <c r="N42" i="1"/>
  <c r="N43" i="1"/>
  <c r="N45" i="1"/>
  <c r="N46" i="1"/>
  <c r="N47" i="1"/>
  <c r="N48" i="1"/>
  <c r="N49" i="1"/>
  <c r="N50" i="1"/>
  <c r="N51" i="1"/>
  <c r="N52" i="1"/>
  <c r="N53" i="1"/>
  <c r="S41" i="1" s="1"/>
  <c r="N54" i="1"/>
  <c r="N55" i="1"/>
  <c r="N56" i="1"/>
  <c r="O27" i="1" l="1"/>
  <c r="N33" i="1"/>
  <c r="T19" i="1" l="1"/>
  <c r="N39" i="1" l="1"/>
  <c r="N38" i="1"/>
  <c r="N37" i="1"/>
  <c r="N36" i="1"/>
  <c r="N35" i="1"/>
  <c r="N34" i="1"/>
  <c r="N32" i="1"/>
  <c r="N31" i="1"/>
  <c r="N30" i="1"/>
  <c r="N29" i="1"/>
  <c r="N28" i="1"/>
  <c r="N27" i="1"/>
  <c r="N17" i="1" l="1"/>
  <c r="N16" i="1" l="1"/>
  <c r="N15" i="1" l="1"/>
  <c r="N14" i="1" l="1"/>
  <c r="N13" i="1" l="1"/>
  <c r="N12" i="1" l="1"/>
  <c r="Q19" i="1" l="1"/>
  <c r="P19" i="1"/>
  <c r="N10" i="1" l="1"/>
  <c r="N9" i="1"/>
  <c r="N6" i="1" l="1"/>
  <c r="N7" i="1"/>
  <c r="N8" i="1"/>
  <c r="N5" i="1" l="1"/>
  <c r="O5" i="1" l="1"/>
  <c r="O61" i="1"/>
</calcChain>
</file>

<file path=xl/sharedStrings.xml><?xml version="1.0" encoding="utf-8"?>
<sst xmlns="http://schemas.openxmlformats.org/spreadsheetml/2006/main" count="59" uniqueCount="20">
  <si>
    <t>Tot D</t>
  </si>
  <si>
    <t>Tot M</t>
  </si>
  <si>
    <t>Data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</si>
  <si>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</si>
  <si>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</si>
  <si>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</si>
  <si>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</si>
  <si>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</si>
  <si>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</si>
  <si>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</si>
  <si>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</si>
  <si>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</si>
  <si>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</si>
  <si>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</si>
  <si>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T-Pos</t>
  </si>
  <si>
    <t>T-neg</t>
  </si>
  <si>
    <t>Win rate</t>
  </si>
  <si>
    <t>Med D</t>
  </si>
  <si>
    <t>Fee</t>
  </si>
  <si>
    <t>Med-SL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</si>
</sst>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%;[Red]\-#,##0.00%"/>
    <numFmt numFmtId="165" formatCode="#,##0.0%;[Red]\-#,##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164" fontId="0" fillId="0" borderId="0" xfId="1" applyNumberFormat="1" applyFont="1" applyBorder="1"/>
    <xf numFmtId="164" fontId="0" fillId="0" borderId="0" xfId="0" applyNumberFormat="1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10" fontId="0" fillId="0" borderId="0" xfId="1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5" xfId="0" applyNumberFormat="1" applyBorder="1"/>
    <xf numFmtId="164" fontId="0" fillId="0" borderId="5" xfId="1" applyNumberFormat="1" applyFont="1" applyBorder="1"/>
    <xf numFmtId="10" fontId="0" fillId="0" borderId="5" xfId="1" applyNumberFormat="1" applyFont="1" applyBorder="1"/>
    <xf numFmtId="14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2" fillId="0" borderId="1" xfId="0" applyFont="1" applyBorder="1" applyAlignment="1">
      <alignment horizontal="center"/>
    </xf>
    <xf numFmtId="164" fontId="0" fillId="0" borderId="0" xfId="1" applyNumberFormat="1" applyFont="1" applyFill="1" applyBorder="1"/>
    <xf numFmtId="165" fontId="0" fillId="0" borderId="1" xfId="1" applyNumberFormat="1" applyFont="1" applyBorder="1"/>
    <xf numFmtId="0" fontId="2" fillId="0" borderId="1" xfId="0" applyFont="1" applyFill="1" applyBorder="1" applyAlignment="1">
      <alignment horizontal="center"/>
    </xf>
    <xf numFmtId="164" fontId="0" fillId="0" borderId="1" xfId="0" applyNumberFormat="1" applyBorder="1"/>
    <xf numFmtId="0" fontId="0" fillId="0" borderId="2" xfId="0" applyBorder="1"/>
    <xf numFmtId="0" fontId="2" fillId="0" borderId="12" xfId="0" applyFont="1" applyBorder="1" applyAlignment="1">
      <alignment horizontal="center"/>
    </xf>
    <xf numFmtId="0" fontId="0" fillId="0" borderId="12" xfId="0" applyBorder="1"/>
    <xf numFmtId="164" fontId="2" fillId="0" borderId="6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4" fontId="0" fillId="0" borderId="11" xfId="0" applyNumberFormat="1" applyBorder="1"/>
    <xf numFmtId="164" fontId="0" fillId="0" borderId="8" xfId="1" applyNumberFormat="1" applyFont="1" applyBorder="1"/>
    <xf numFmtId="0" fontId="2" fillId="0" borderId="17" xfId="0" applyFont="1" applyBorder="1" applyAlignment="1">
      <alignment horizontal="center"/>
    </xf>
    <xf numFmtId="0" fontId="0" fillId="0" borderId="17" xfId="0" applyBorder="1"/>
    <xf numFmtId="10" fontId="0" fillId="0" borderId="1" xfId="1" applyNumberFormat="1" applyFont="1" applyBorder="1"/>
    <xf numFmtId="164" fontId="0" fillId="0" borderId="7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6" xfId="1" applyNumberFormat="1" applyFont="1" applyBorder="1"/>
    <xf numFmtId="164" fontId="2" fillId="0" borderId="4" xfId="0" applyNumberFormat="1" applyFont="1" applyBorder="1"/>
    <xf numFmtId="14" fontId="0" fillId="0" borderId="5" xfId="0" applyNumberFormat="1" applyBorder="1"/>
    <xf numFmtId="14" fontId="0" fillId="0" borderId="2" xfId="0" applyNumberFormat="1" applyBorder="1"/>
    <xf numFmtId="14" fontId="0" fillId="0" borderId="7" xfId="0" applyNumberFormat="1" applyBorder="1"/>
    <xf numFmtId="164" fontId="0" fillId="0" borderId="3" xfId="0" applyNumberFormat="1" applyBorder="1"/>
    <xf numFmtId="10" fontId="0" fillId="0" borderId="6" xfId="1" applyNumberFormat="1" applyFont="1" applyBorder="1"/>
    <xf numFmtId="0" fontId="2" fillId="0" borderId="18" xfId="0" applyFont="1" applyBorder="1" applyAlignment="1">
      <alignment horizontal="center"/>
    </xf>
    <xf numFmtId="10" fontId="0" fillId="0" borderId="18" xfId="1" applyNumberFormat="1" applyFont="1" applyBorder="1"/>
    <xf numFmtId="10" fontId="0" fillId="0" borderId="0" xfId="1" applyNumberFormat="1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Maggio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movingAvg"/>
            <c:period val="3"/>
            <c:dispRSqr val="0"/>
            <c:dispEq val="0"/>
          </c:trendline>
          <c:cat>
            <c:numRef>
              <c:f>Foglio1!$A$5:$A$17</c:f>
              <c:numCache>
                <c:formatCode>m/d/yyyy</c:formatCode>
                <c:ptCount val="13"/>
                <c:pt idx="0">
                  <c:v>44700</c:v>
                </c:pt>
                <c:pt idx="1">
                  <c:v>44701</c:v>
                </c:pt>
                <c:pt idx="2">
                  <c:v>44702</c:v>
                </c:pt>
                <c:pt idx="3">
                  <c:v>44703</c:v>
                </c:pt>
                <c:pt idx="4">
                  <c:v>44704</c:v>
                </c:pt>
                <c:pt idx="5">
                  <c:v>44705</c:v>
                </c:pt>
                <c:pt idx="6">
                  <c:v>44706</c:v>
                </c:pt>
                <c:pt idx="7">
                  <c:v>44707</c:v>
                </c:pt>
                <c:pt idx="8">
                  <c:v>44708</c:v>
                </c:pt>
                <c:pt idx="9">
                  <c:v>44709</c:v>
                </c:pt>
                <c:pt idx="10">
                  <c:v>44710</c:v>
                </c:pt>
                <c:pt idx="11">
                  <c:v>44711</c:v>
                </c:pt>
                <c:pt idx="12">
                  <c:v>44712</c:v>
                </c:pt>
              </c:numCache>
            </c:numRef>
          </c:cat>
          <c:val>
            <c:numRef>
              <c:f>Foglio1!$N$5:$N$17</c:f>
              <c:numCache>
                <c:formatCode>#,##0.00%;[Red]\-#,##0.00%</c:formatCode>
                <c:ptCount val="13"/>
                <c:pt idx="0">
                  <c:v>1.4000000000000158E-3</c:v>
                </c:pt>
                <c:pt idx="1">
                  <c:v>-3.7100000000000001E-2</c:v>
                </c:pt>
                <c:pt idx="2">
                  <c:v>2.1999999999999999E-2</c:v>
                </c:pt>
                <c:pt idx="3">
                  <c:v>1.7899999999999999E-2</c:v>
                </c:pt>
                <c:pt idx="4">
                  <c:v>6.6699999999999995E-2</c:v>
                </c:pt>
                <c:pt idx="5">
                  <c:v>6.9999999999999993E-3</c:v>
                </c:pt>
                <c:pt idx="7">
                  <c:v>0.106</c:v>
                </c:pt>
                <c:pt idx="8">
                  <c:v>5.6800000000000003E-2</c:v>
                </c:pt>
                <c:pt idx="9">
                  <c:v>-2.2100000000000002E-2</c:v>
                </c:pt>
                <c:pt idx="10">
                  <c:v>9.4299999999999995E-2</c:v>
                </c:pt>
                <c:pt idx="11">
                  <c:v>8.9000000000000017E-3</c:v>
                </c:pt>
                <c:pt idx="12">
                  <c:v>2.0500000000000001E-2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581438192"/>
        <c:axId val="1581438736"/>
      </c:barChart>
      <c:dateAx>
        <c:axId val="158143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581438736"/>
        <c:crosses val="autoZero"/>
        <c:auto val="1"/>
        <c:lblOffset val="100"/>
        <c:baseTimeUnit val="days"/>
      </c:dateAx>
      <c:valAx>
        <c:axId val="158143873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%;[Red]\-#,##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8143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ln>
                  <a:noFill/>
                </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it-IT"/>
              <a:t>Giugno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ln>
                <a:noFill/>
              </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wrap="square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gradFill>
                      <a:gsLst>
                        <a:gs pos="0">
                          <a:schemeClr val="accent1">
                            <a:lumMod val="5000"/>
                            <a:lumOff val="95000"/>
                          </a:schemeClr>
                        </a:gs>
                        <a:gs pos="74000">
                          <a:schemeClr val="accent1">
                            <a:lumMod val="45000"/>
                            <a:lumOff val="55000"/>
                          </a:schemeClr>
                        </a:gs>
                        <a:gs pos="83000">
                          <a:schemeClr val="accent1">
                            <a:lumMod val="45000"/>
                            <a:lumOff val="55000"/>
                          </a:schemeClr>
                        </a:gs>
                        <a:gs pos="100000">
                          <a:schemeClr val="accent1">
                            <a:lumMod val="30000"/>
                            <a:lumOff val="70000"/>
                          </a:schemeClr>
                        </a:gs>
                      </a:gsLst>
                      <a:lin ang="5400000" scaled="1"/>
                    </a:gra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movingAvg"/>
            <c:period val="3"/>
            <c:dispRSqr val="0"/>
            <c:dispEq val="0"/>
          </c:trendline>
          <c:val>
            <c:numRef>
              <c:f>Foglio1!$N$27:$N$56</c:f>
              <c:numCache>
                <c:formatCode>#,##0.00%;[Red]\-#,##0.00%</c:formatCode>
                <c:ptCount val="30"/>
                <c:pt idx="0">
                  <c:v>7.1999999999999995E-2</c:v>
                </c:pt>
                <c:pt idx="1">
                  <c:v>5.779999999999999E-2</c:v>
                </c:pt>
                <c:pt idx="2">
                  <c:v>5.4699999999999999E-2</c:v>
                </c:pt>
                <c:pt idx="3">
                  <c:v>2.7799999999999998E-2</c:v>
                </c:pt>
                <c:pt idx="4">
                  <c:v>9.3700000000000006E-2</c:v>
                </c:pt>
                <c:pt idx="5">
                  <c:v>-8.6199999999999999E-2</c:v>
                </c:pt>
                <c:pt idx="6">
                  <c:v>1.7599999999999998E-2</c:v>
                </c:pt>
                <c:pt idx="7">
                  <c:v>0.105</c:v>
                </c:pt>
                <c:pt idx="8">
                  <c:v>-5.5300000000000002E-2</c:v>
                </c:pt>
                <c:pt idx="9">
                  <c:v>5.7099999999999998E-2</c:v>
                </c:pt>
                <c:pt idx="10">
                  <c:v>5.0300000000000004E-2</c:v>
                </c:pt>
                <c:pt idx="11">
                  <c:v>1.0000000000000286E-4</c:v>
                </c:pt>
                <c:pt idx="12">
                  <c:v>-3.1300000000000001E-2</c:v>
                </c:pt>
                <c:pt idx="13">
                  <c:v>-7.9399999999999998E-2</c:v>
                </c:pt>
                <c:pt idx="15">
                  <c:v>-2.9400000000000006E-2</c:v>
                </c:pt>
                <c:pt idx="16">
                  <c:v>-3.1500000000000014E-2</c:v>
                </c:pt>
                <c:pt idx="18">
                  <c:v>1.4200000000000001E-2</c:v>
                </c:pt>
                <c:pt idx="19">
                  <c:v>-4.4000000000000003E-3</c:v>
                </c:pt>
                <c:pt idx="20">
                  <c:v>-2.01E-2</c:v>
                </c:pt>
                <c:pt idx="21">
                  <c:v>0.10410000000000003</c:v>
                </c:pt>
                <c:pt idx="22">
                  <c:v>-1.35E-2</c:v>
                </c:pt>
                <c:pt idx="23">
                  <c:v>2.8100000000000003E-2</c:v>
                </c:pt>
                <c:pt idx="24">
                  <c:v>9.4900000000000012E-2</c:v>
                </c:pt>
                <c:pt idx="25">
                  <c:v>1.2899999999999997E-2</c:v>
                </c:pt>
                <c:pt idx="26">
                  <c:v>0.14360000000000001</c:v>
                </c:pt>
                <c:pt idx="27">
                  <c:v>1.09E-2</c:v>
                </c:pt>
                <c:pt idx="28">
                  <c:v>-0.2036</c:v>
                </c:pt>
                <c:pt idx="29">
                  <c:v>-0.12960000000000002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581443088"/>
        <c:axId val="1581430576"/>
      </c:barChart>
      <c:catAx>
        <c:axId val="15814430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581430576"/>
        <c:crosses val="autoZero"/>
        <c:auto val="1"/>
        <c:lblAlgn val="ctr"/>
        <c:lblOffset val="100"/>
        <c:noMultiLvlLbl val="1"/>
      </c:catAx>
      <c:valAx>
        <c:axId val="158143057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%;[Red]\-#,##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81443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>
          <a:ln>
            <a:noFill/>
          </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ln>
                  <a:noFill/>
                </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it-IT"/>
              <a:t>Luglio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ln>
                <a:noFill/>
              </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wrap="square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gradFill>
                      <a:gsLst>
                        <a:gs pos="0">
                          <a:schemeClr val="accent1">
                            <a:lumMod val="5000"/>
                            <a:lumOff val="95000"/>
                          </a:schemeClr>
                        </a:gs>
                        <a:gs pos="74000">
                          <a:schemeClr val="accent1">
                            <a:lumMod val="45000"/>
                            <a:lumOff val="55000"/>
                          </a:schemeClr>
                        </a:gs>
                        <a:gs pos="83000">
                          <a:schemeClr val="accent1">
                            <a:lumMod val="45000"/>
                            <a:lumOff val="55000"/>
                          </a:schemeClr>
                        </a:gs>
                        <a:gs pos="100000">
                          <a:schemeClr val="accent1">
                            <a:lumMod val="30000"/>
                            <a:lumOff val="70000"/>
                          </a:schemeClr>
                        </a:gs>
                      </a:gsLst>
                      <a:lin ang="5400000" scaled="1"/>
                    </a:gra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25400" cap="rnd">
                <a:solidFill>
                  <a:schemeClr val="accent1">
                    <a:alpha val="50000"/>
                  </a:schemeClr>
                </a:solidFill>
              </a:ln>
              <a:effectLst/>
            </c:spPr>
            <c:trendlineType val="movingAvg"/>
            <c:period val="3"/>
            <c:dispRSqr val="0"/>
            <c:dispEq val="0"/>
          </c:trendline>
          <c:val>
            <c:numRef>
              <c:f>Foglio1!$N$61:$N$91</c:f>
              <c:numCache>
                <c:formatCode>#,##0.00%;[Red]\-#,##0.00%</c:formatCode>
                <c:ptCount val="31"/>
                <c:pt idx="0">
                  <c:v>2.3599999999999999E-2</c:v>
                </c:pt>
                <c:pt idx="1">
                  <c:v>6.6900000000000001E-2</c:v>
                </c:pt>
                <c:pt idx="2">
                  <c:v>-3.3300000000000003E-2</c:v>
                </c:pt>
                <c:pt idx="3">
                  <c:v>5.8200000000000002E-2</c:v>
                </c:pt>
                <c:pt idx="5">
                  <c:v>-9.0999999999999987E-3</c:v>
                </c:pt>
                <c:pt idx="6">
                  <c:v>7.350000000000001E-2</c:v>
                </c:pt>
                <c:pt idx="7">
                  <c:v>5.8799999999999998E-2</c:v>
                </c:pt>
                <c:pt idx="8">
                  <c:v>-4.6700000000000005E-2</c:v>
                </c:pt>
                <c:pt idx="9">
                  <c:v>9.0000000000000011E-3</c:v>
                </c:pt>
                <c:pt idx="11">
                  <c:v>4.99E-2</c:v>
                </c:pt>
                <c:pt idx="12">
                  <c:v>0.1663</c:v>
                </c:pt>
                <c:pt idx="13">
                  <c:v>0.1273</c:v>
                </c:pt>
                <c:pt idx="14">
                  <c:v>-9.0299999999999991E-2</c:v>
                </c:pt>
                <c:pt idx="15">
                  <c:v>6.019999999999999E-2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581444720"/>
        <c:axId val="1581431120"/>
      </c:barChart>
      <c:catAx>
        <c:axId val="15814447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581431120"/>
        <c:crosses val="autoZero"/>
        <c:auto val="1"/>
        <c:lblAlgn val="ctr"/>
        <c:lblOffset val="100"/>
        <c:noMultiLvlLbl val="1"/>
      </c:catAx>
      <c:valAx>
        <c:axId val="158143112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.00%;[Red]\-#,##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8144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>
          <a:ln>
            <a:noFill/>
          </a:ln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3</xdr:row>
      <xdr:rowOff>4763</xdr:rowOff>
    </xdr:from>
    <xdr:to>
      <xdr:col>20</xdr:col>
      <xdr:colOff>590550</xdr:colOff>
      <xdr:row>16</xdr:row>
      <xdr:rowOff>171450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9525</xdr:colOff>
      <xdr:row>25</xdr:row>
      <xdr:rowOff>4763</xdr:rowOff>
    </xdr:from>
    <xdr:to>
      <xdr:col>20</xdr:col>
      <xdr:colOff>590550</xdr:colOff>
      <xdr:row>38</xdr:row>
      <xdr:rowOff>171450</xdr:rowOff>
    </xdr:to>
    <xdr:graphicFrame macro="">
      <xdr:nvGraphicFramePr>
        <xdr:cNvPr id="4" name="Gra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9525</xdr:colOff>
      <xdr:row>59</xdr:row>
      <xdr:rowOff>4763</xdr:rowOff>
    </xdr:from>
    <xdr:to>
      <xdr:col>20</xdr:col>
      <xdr:colOff>590550</xdr:colOff>
      <xdr:row>72</xdr:row>
      <xdr:rowOff>171450</xdr:rowOff>
    </xdr:to>
    <xdr:graphicFrame macro="">
      <xdr:nvGraphicFramePr>
        <xdr:cNvPr id="5" name="Gra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91"/>
  <sheetViews>
    <sheetView tabSelected="1" topLeftCell="A58" zoomScaleNormal="100" workbookViewId="0">
      <selection activeCell="I77" sqref="I77"/>
    </sheetView>
  </sheetViews>
  <sheetFormatPr defaultRowHeight="15" x14ac:dyDescent="0.25"/>
  <cols>
    <col min="1" max="1" width="10.7109375" bestFit="1" customWidth="1"/>
  </cols>
  <sheetData>
    <row r="3" spans="1:21" ht="15.75" thickBot="1" x14ac:dyDescent="0.3"/>
    <row r="4" spans="1:21" ht="15.75" thickBot="1" x14ac:dyDescent="0.3">
      <c r="A4" s="28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30"/>
      <c r="N4" s="31" t="s">
        <v>0</v>
      </c>
      <c r="O4" s="32" t="s">
        <v>1</v>
      </c>
      <c r="P4" s="24"/>
      <c r="Q4" s="2"/>
      <c r="R4" s="2"/>
      <c r="S4" s="2"/>
      <c r="T4" s="2"/>
      <c r="U4" s="3"/>
    </row>
    <row r="5" spans="1:21" x14ac:dyDescent="0.25">
      <c r="A5" s="16">
        <v>44700</v>
      </c>
      <c r="B5" s="4">
        <v>1.7399999999999999E-2</v>
      </c>
      <c r="C5" s="4">
        <v>-5.0700000000000002E-2</v>
      </c>
      <c r="D5" s="4">
        <v>-3.95E-2</v>
      </c>
      <c r="E5" s="4">
        <v>-6.3899999999999998E-2</v>
      </c>
      <c r="F5" s="4">
        <v>2.41E-2</v>
      </c>
      <c r="G5" s="4">
        <v>3.61E-2</v>
      </c>
      <c r="H5" s="4">
        <v>3.2300000000000002E-2</v>
      </c>
      <c r="I5" s="4">
        <v>-1.29E-2</v>
      </c>
      <c r="J5" s="4">
        <v>5.1900000000000002E-2</v>
      </c>
      <c r="K5" s="4">
        <v>-1.24E-2</v>
      </c>
      <c r="L5" s="4">
        <v>1.9E-2</v>
      </c>
      <c r="M5" s="5"/>
      <c r="N5" s="13">
        <f t="shared" ref="N5:N10" si="0">SUM(B5:M5)</f>
        <v>1.4000000000000158E-3</v>
      </c>
      <c r="O5" s="27">
        <f>SUM(N5:N17)</f>
        <v>0.34230000000000005</v>
      </c>
      <c r="P5" s="8"/>
      <c r="Q5" s="6"/>
      <c r="R5" s="6"/>
      <c r="S5" s="6"/>
      <c r="T5" s="6"/>
      <c r="U5" s="7"/>
    </row>
    <row r="6" spans="1:21" x14ac:dyDescent="0.25">
      <c r="A6" s="16">
        <v>44701</v>
      </c>
      <c r="B6" s="4">
        <v>-1.8800000000000001E-2</v>
      </c>
      <c r="C6" s="4">
        <v>-1.83E-2</v>
      </c>
      <c r="D6" s="4"/>
      <c r="E6" s="4"/>
      <c r="F6" s="4"/>
      <c r="G6" s="4"/>
      <c r="H6" s="4"/>
      <c r="I6" s="4"/>
      <c r="J6" s="4"/>
      <c r="K6" s="4"/>
      <c r="L6" s="4"/>
      <c r="M6" s="4"/>
      <c r="N6" s="14">
        <f t="shared" si="0"/>
        <v>-3.7100000000000001E-2</v>
      </c>
      <c r="O6" s="7"/>
      <c r="P6" s="8"/>
      <c r="Q6" s="6"/>
      <c r="R6" s="6"/>
      <c r="S6" s="6"/>
      <c r="T6" s="6"/>
      <c r="U6" s="7"/>
    </row>
    <row r="7" spans="1:21" x14ac:dyDescent="0.25">
      <c r="A7" s="16">
        <v>44702</v>
      </c>
      <c r="B7" s="4">
        <v>-7.3000000000000001E-3</v>
      </c>
      <c r="C7" s="4">
        <v>7.1000000000000004E-3</v>
      </c>
      <c r="D7" s="4">
        <v>-1.43E-2</v>
      </c>
      <c r="E7" s="4">
        <v>-1.43E-2</v>
      </c>
      <c r="F7" s="4">
        <v>4.5499999999999999E-2</v>
      </c>
      <c r="G7" s="4">
        <v>-7.4999999999999997E-3</v>
      </c>
      <c r="H7" s="4">
        <v>1.2800000000000001E-2</v>
      </c>
      <c r="I7" s="4"/>
      <c r="J7" s="4"/>
      <c r="K7" s="4"/>
      <c r="L7" s="4"/>
      <c r="M7" s="4"/>
      <c r="N7" s="14">
        <f t="shared" si="0"/>
        <v>2.1999999999999999E-2</v>
      </c>
      <c r="O7" s="7"/>
      <c r="P7" s="8"/>
      <c r="Q7" s="6"/>
      <c r="R7" s="6"/>
      <c r="S7" s="6"/>
      <c r="T7" s="6"/>
      <c r="U7" s="7"/>
    </row>
    <row r="8" spans="1:21" x14ac:dyDescent="0.25">
      <c r="A8" s="16">
        <v>44703</v>
      </c>
      <c r="B8" s="4">
        <v>1.7899999999999999E-2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4">
        <f t="shared" si="0"/>
        <v>1.7899999999999999E-2</v>
      </c>
      <c r="O8" s="7"/>
      <c r="P8" s="8"/>
      <c r="Q8" s="6"/>
      <c r="R8" s="6"/>
      <c r="S8" s="6"/>
      <c r="T8" s="6"/>
      <c r="U8" s="7"/>
    </row>
    <row r="9" spans="1:21" x14ac:dyDescent="0.25">
      <c r="A9" s="16">
        <v>44704</v>
      </c>
      <c r="B9" s="4">
        <v>-1.26E-2</v>
      </c>
      <c r="C9" s="4">
        <v>2.7799999999999998E-2</v>
      </c>
      <c r="D9" s="4">
        <v>2.1899999999999999E-2</v>
      </c>
      <c r="E9" s="4">
        <v>2.9600000000000001E-2</v>
      </c>
      <c r="F9" s="4"/>
      <c r="G9" s="4"/>
      <c r="H9" s="4"/>
      <c r="I9" s="4"/>
      <c r="J9" s="4"/>
      <c r="K9" s="4"/>
      <c r="L9" s="4"/>
      <c r="M9" s="4"/>
      <c r="N9" s="14">
        <f t="shared" si="0"/>
        <v>6.6699999999999995E-2</v>
      </c>
      <c r="O9" s="7"/>
      <c r="P9" s="8"/>
      <c r="Q9" s="6"/>
      <c r="R9" s="6"/>
      <c r="S9" s="6"/>
      <c r="T9" s="6"/>
      <c r="U9" s="7"/>
    </row>
    <row r="10" spans="1:21" x14ac:dyDescent="0.25">
      <c r="A10" s="16">
        <v>44705</v>
      </c>
      <c r="B10" s="4">
        <v>1.7500000000000002E-2</v>
      </c>
      <c r="C10" s="4">
        <v>-5.7000000000000002E-3</v>
      </c>
      <c r="D10" s="4">
        <v>2.0299999999999999E-2</v>
      </c>
      <c r="E10" s="4">
        <v>3.3E-3</v>
      </c>
      <c r="F10" s="4">
        <v>-4.7300000000000002E-2</v>
      </c>
      <c r="G10" s="4">
        <v>-8.9999999999999993E-3</v>
      </c>
      <c r="H10" s="4">
        <v>9.7000000000000003E-3</v>
      </c>
      <c r="I10" s="4">
        <v>1.8200000000000001E-2</v>
      </c>
      <c r="J10" s="4"/>
      <c r="K10" s="4"/>
      <c r="L10" s="4"/>
      <c r="M10" s="4"/>
      <c r="N10" s="14">
        <f t="shared" si="0"/>
        <v>6.9999999999999993E-3</v>
      </c>
      <c r="O10" s="7"/>
      <c r="P10" s="8"/>
      <c r="Q10" s="6"/>
      <c r="R10" s="6"/>
      <c r="S10" s="6"/>
      <c r="T10" s="6"/>
      <c r="U10" s="7"/>
    </row>
    <row r="11" spans="1:21" x14ac:dyDescent="0.25">
      <c r="A11" s="16">
        <v>44706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4"/>
      <c r="O11" s="7"/>
      <c r="P11" s="8"/>
      <c r="Q11" s="6"/>
      <c r="R11" s="6"/>
      <c r="S11" s="6"/>
      <c r="T11" s="6"/>
      <c r="U11" s="7"/>
    </row>
    <row r="12" spans="1:21" x14ac:dyDescent="0.25">
      <c r="A12" s="16">
        <v>44707</v>
      </c>
      <c r="B12" s="4">
        <v>-1.32E-2</v>
      </c>
      <c r="C12" s="4">
        <v>3.0800000000000001E-2</v>
      </c>
      <c r="D12" s="4">
        <v>1.43E-2</v>
      </c>
      <c r="E12" s="4">
        <v>7.0599999999999996E-2</v>
      </c>
      <c r="F12" s="4">
        <v>-8.0999999999999996E-3</v>
      </c>
      <c r="G12" s="4">
        <v>4.1999999999999997E-3</v>
      </c>
      <c r="H12" s="4">
        <v>7.4000000000000003E-3</v>
      </c>
      <c r="I12" s="4"/>
      <c r="J12" s="4"/>
      <c r="K12" s="4"/>
      <c r="L12" s="4"/>
      <c r="M12" s="4"/>
      <c r="N12" s="14">
        <f t="shared" ref="N12:N17" si="1">SUM(B12:M12)</f>
        <v>0.106</v>
      </c>
      <c r="O12" s="7"/>
      <c r="P12" s="8"/>
      <c r="Q12" s="6"/>
      <c r="R12" s="6"/>
      <c r="S12" s="6"/>
      <c r="T12" s="6"/>
      <c r="U12" s="7"/>
    </row>
    <row r="13" spans="1:21" x14ac:dyDescent="0.25">
      <c r="A13" s="16">
        <v>44708</v>
      </c>
      <c r="B13" s="4">
        <v>8.9999999999999993E-3</v>
      </c>
      <c r="C13" s="4">
        <v>9.4999999999999998E-3</v>
      </c>
      <c r="D13" s="4">
        <v>-3.3999999999999998E-3</v>
      </c>
      <c r="E13" s="4">
        <v>4.1700000000000001E-2</v>
      </c>
      <c r="F13" s="4"/>
      <c r="G13" s="4"/>
      <c r="H13" s="4"/>
      <c r="I13" s="4"/>
      <c r="J13" s="4"/>
      <c r="K13" s="4"/>
      <c r="L13" s="4"/>
      <c r="M13" s="4"/>
      <c r="N13" s="14">
        <f t="shared" si="1"/>
        <v>5.6800000000000003E-2</v>
      </c>
      <c r="O13" s="7"/>
      <c r="P13" s="8"/>
      <c r="Q13" s="6"/>
      <c r="R13" s="6"/>
      <c r="S13" s="6"/>
      <c r="T13" s="6"/>
      <c r="U13" s="7"/>
    </row>
    <row r="14" spans="1:21" x14ac:dyDescent="0.25">
      <c r="A14" s="16">
        <v>44709</v>
      </c>
      <c r="B14" s="4">
        <v>2.3800000000000002E-2</v>
      </c>
      <c r="C14" s="4">
        <v>-6.7999999999999996E-3</v>
      </c>
      <c r="D14" s="4">
        <v>-2.69E-2</v>
      </c>
      <c r="E14" s="4">
        <v>-1.2200000000000001E-2</v>
      </c>
      <c r="F14" s="4"/>
      <c r="G14" s="4"/>
      <c r="H14" s="4"/>
      <c r="I14" s="4"/>
      <c r="J14" s="4"/>
      <c r="K14" s="4"/>
      <c r="L14" s="4"/>
      <c r="M14" s="4"/>
      <c r="N14" s="14">
        <f t="shared" si="1"/>
        <v>-2.2100000000000002E-2</v>
      </c>
      <c r="O14" s="7"/>
      <c r="P14" s="8"/>
      <c r="Q14" s="6"/>
      <c r="R14" s="6"/>
      <c r="S14" s="6"/>
      <c r="T14" s="6"/>
      <c r="U14" s="7"/>
    </row>
    <row r="15" spans="1:21" x14ac:dyDescent="0.25">
      <c r="A15" s="16">
        <v>44710</v>
      </c>
      <c r="B15" s="4">
        <v>4.4999999999999998E-2</v>
      </c>
      <c r="C15" s="4">
        <v>2.9100000000000001E-2</v>
      </c>
      <c r="D15" s="4">
        <v>8.6E-3</v>
      </c>
      <c r="E15" s="4">
        <v>1.1599999999999999E-2</v>
      </c>
      <c r="F15" s="4"/>
      <c r="G15" s="4"/>
      <c r="H15" s="4"/>
      <c r="I15" s="4"/>
      <c r="J15" s="4"/>
      <c r="K15" s="4"/>
      <c r="L15" s="4"/>
      <c r="M15" s="4"/>
      <c r="N15" s="14">
        <f t="shared" si="1"/>
        <v>9.4299999999999995E-2</v>
      </c>
      <c r="O15" s="7"/>
      <c r="P15" s="8"/>
      <c r="Q15" s="6"/>
      <c r="R15" s="6"/>
      <c r="S15" s="6"/>
      <c r="T15" s="6"/>
      <c r="U15" s="7"/>
    </row>
    <row r="16" spans="1:21" x14ac:dyDescent="0.25">
      <c r="A16" s="16">
        <v>44711</v>
      </c>
      <c r="B16" s="4">
        <v>-5.4999999999999997E-3</v>
      </c>
      <c r="C16" s="4">
        <v>3.3E-3</v>
      </c>
      <c r="D16" s="4">
        <v>1.11E-2</v>
      </c>
      <c r="E16" s="4"/>
      <c r="F16" s="4"/>
      <c r="G16" s="4"/>
      <c r="H16" s="4"/>
      <c r="I16" s="4"/>
      <c r="J16" s="4"/>
      <c r="K16" s="4"/>
      <c r="L16" s="4"/>
      <c r="M16" s="4"/>
      <c r="N16" s="14">
        <f t="shared" si="1"/>
        <v>8.9000000000000017E-3</v>
      </c>
      <c r="O16" s="7"/>
      <c r="P16" s="8"/>
      <c r="Q16" s="6"/>
      <c r="R16" s="6"/>
      <c r="S16" s="6"/>
      <c r="T16" s="6"/>
      <c r="U16" s="7"/>
    </row>
    <row r="17" spans="1:21" x14ac:dyDescent="0.25">
      <c r="A17" s="16">
        <v>44712</v>
      </c>
      <c r="B17" s="4">
        <v>2.0500000000000001E-2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4">
        <f t="shared" si="1"/>
        <v>2.0500000000000001E-2</v>
      </c>
      <c r="O17" s="7"/>
      <c r="P17" s="8"/>
      <c r="Q17" s="6"/>
      <c r="R17" s="6"/>
      <c r="S17" s="6"/>
      <c r="T17" s="6"/>
      <c r="U17" s="7"/>
    </row>
    <row r="18" spans="1:21" x14ac:dyDescent="0.25">
      <c r="A18" s="1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5"/>
      <c r="O18" s="7"/>
      <c r="P18" s="25" t="s">
        <v>14</v>
      </c>
      <c r="Q18" s="19" t="s">
        <v>15</v>
      </c>
      <c r="R18" s="19" t="s">
        <v>16</v>
      </c>
      <c r="S18" s="22" t="s">
        <v>17</v>
      </c>
      <c r="T18" s="22" t="s">
        <v>18</v>
      </c>
      <c r="U18" s="7"/>
    </row>
    <row r="19" spans="1:21" x14ac:dyDescent="0.25">
      <c r="A19" s="17"/>
      <c r="B19" s="6"/>
      <c r="C19" s="6"/>
      <c r="D19" s="6"/>
      <c r="E19" s="6"/>
      <c r="F19" s="20"/>
      <c r="G19" s="6"/>
      <c r="H19" s="6"/>
      <c r="I19" s="6"/>
      <c r="J19" s="6"/>
      <c r="K19" s="6"/>
      <c r="L19" s="6"/>
      <c r="M19" s="6"/>
      <c r="N19" s="8"/>
      <c r="O19" s="7"/>
      <c r="P19" s="26">
        <f>COUNTIF(B5:M17,"&gt;0")</f>
        <v>34</v>
      </c>
      <c r="Q19" s="1">
        <f>COUNTIF(B5:M17,"&lt;0")</f>
        <v>22</v>
      </c>
      <c r="R19" s="21">
        <f>P19/(P19+Q19)</f>
        <v>0.6071428571428571</v>
      </c>
      <c r="S19" s="23">
        <f>AVERAGE(N5:N17)</f>
        <v>2.8525000000000005E-2</v>
      </c>
      <c r="T19" s="37">
        <f>(P19+Q19)/100*0.15</f>
        <v>8.4000000000000005E-2</v>
      </c>
      <c r="U19" s="7"/>
    </row>
    <row r="20" spans="1:21" ht="15.75" thickBot="1" x14ac:dyDescent="0.3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0"/>
      <c r="O20" s="12"/>
      <c r="P20" s="10"/>
      <c r="Q20" s="11"/>
      <c r="R20" s="11"/>
      <c r="S20" s="11"/>
      <c r="T20" s="11"/>
      <c r="U20" s="12"/>
    </row>
    <row r="25" spans="1:21" ht="15.75" thickBot="1" x14ac:dyDescent="0.3"/>
    <row r="26" spans="1:21" ht="15.75" thickBot="1" x14ac:dyDescent="0.3">
      <c r="A26" s="28" t="s">
        <v>2</v>
      </c>
      <c r="B26" s="29" t="s">
        <v>3</v>
      </c>
      <c r="C26" s="29" t="s">
        <v>4</v>
      </c>
      <c r="D26" s="29" t="s">
        <v>5</v>
      </c>
      <c r="E26" s="29" t="s">
        <v>6</v>
      </c>
      <c r="F26" s="29" t="s">
        <v>7</v>
      </c>
      <c r="G26" s="29" t="s">
        <v>8</v>
      </c>
      <c r="H26" s="29" t="s">
        <v>9</v>
      </c>
      <c r="I26" s="29" t="s">
        <v>10</v>
      </c>
      <c r="J26" s="29" t="s">
        <v>11</v>
      </c>
      <c r="K26" s="29" t="s">
        <v>12</v>
      </c>
      <c r="L26" s="29" t="s">
        <v>13</v>
      </c>
      <c r="M26" s="30"/>
      <c r="N26" s="31" t="s">
        <v>0</v>
      </c>
      <c r="O26" s="32" t="s">
        <v>1</v>
      </c>
      <c r="P26" s="2"/>
      <c r="Q26" s="2"/>
      <c r="R26" s="2"/>
      <c r="S26" s="2"/>
      <c r="T26" s="2"/>
      <c r="U26" s="3"/>
    </row>
    <row r="27" spans="1:21" x14ac:dyDescent="0.25">
      <c r="A27" s="16">
        <v>44713</v>
      </c>
      <c r="B27" s="4">
        <v>-1.1900000000000001E-2</v>
      </c>
      <c r="C27" s="4">
        <v>9.5999999999999992E-3</v>
      </c>
      <c r="D27" s="4">
        <v>-7.7999999999999996E-3</v>
      </c>
      <c r="E27" s="4">
        <v>-1.1299999999999999E-2</v>
      </c>
      <c r="F27" s="4">
        <v>-7.1000000000000004E-3</v>
      </c>
      <c r="G27" s="4">
        <v>7.0000000000000001E-3</v>
      </c>
      <c r="H27" s="4">
        <v>1.9699999999999999E-2</v>
      </c>
      <c r="I27" s="4">
        <v>7.9000000000000008E-3</v>
      </c>
      <c r="J27" s="4">
        <v>1.6299999999999999E-2</v>
      </c>
      <c r="K27" s="4">
        <v>4.0399999999999998E-2</v>
      </c>
      <c r="L27" s="4">
        <v>9.1999999999999998E-3</v>
      </c>
      <c r="M27" s="4"/>
      <c r="N27" s="13">
        <f>SUM(B27:M27)</f>
        <v>7.1999999999999995E-2</v>
      </c>
      <c r="O27" s="27">
        <f>SUM(N27:N56)</f>
        <v>0.26049999999999995</v>
      </c>
      <c r="P27" s="6"/>
      <c r="Q27" s="6"/>
      <c r="R27" s="6"/>
      <c r="S27" s="6"/>
      <c r="T27" s="6"/>
      <c r="U27" s="7"/>
    </row>
    <row r="28" spans="1:21" x14ac:dyDescent="0.25">
      <c r="A28" s="16">
        <v>44714</v>
      </c>
      <c r="B28" s="4">
        <v>2.0799999999999999E-2</v>
      </c>
      <c r="C28" s="4">
        <v>1.44E-2</v>
      </c>
      <c r="D28" s="4">
        <v>1.1599999999999999E-2</v>
      </c>
      <c r="E28" s="4">
        <v>1.0500000000000001E-2</v>
      </c>
      <c r="F28" s="4">
        <v>8.3000000000000001E-3</v>
      </c>
      <c r="G28" s="4">
        <v>-7.7999999999999996E-3</v>
      </c>
      <c r="H28" s="4"/>
      <c r="I28" s="4"/>
      <c r="J28" s="4"/>
      <c r="K28" s="4"/>
      <c r="L28" s="4"/>
      <c r="M28" s="4"/>
      <c r="N28" s="14">
        <f t="shared" ref="N28:N32" si="2">SUM(B28:M28)</f>
        <v>5.779999999999999E-2</v>
      </c>
      <c r="O28" s="7"/>
      <c r="P28" s="6"/>
      <c r="Q28" s="6"/>
      <c r="R28" s="6"/>
      <c r="S28" s="6"/>
      <c r="T28" s="6"/>
      <c r="U28" s="7"/>
    </row>
    <row r="29" spans="1:21" x14ac:dyDescent="0.25">
      <c r="A29" s="16">
        <v>44715</v>
      </c>
      <c r="B29" s="4">
        <v>1.1299999999999999E-2</v>
      </c>
      <c r="C29" s="4">
        <v>8.0999999999999996E-3</v>
      </c>
      <c r="D29" s="4">
        <v>3.2899999999999999E-2</v>
      </c>
      <c r="E29" s="4">
        <v>5.1999999999999998E-3</v>
      </c>
      <c r="F29" s="4">
        <v>-1.8700000000000001E-2</v>
      </c>
      <c r="G29" s="4">
        <v>1.8E-3</v>
      </c>
      <c r="H29" s="4">
        <v>1.41E-2</v>
      </c>
      <c r="I29" s="4"/>
      <c r="J29" s="4"/>
      <c r="K29" s="4"/>
      <c r="L29" s="4"/>
      <c r="M29" s="4"/>
      <c r="N29" s="14">
        <f t="shared" si="2"/>
        <v>5.4699999999999999E-2</v>
      </c>
      <c r="O29" s="7"/>
      <c r="P29" s="6"/>
      <c r="Q29" s="6"/>
      <c r="R29" s="6"/>
      <c r="S29" s="6"/>
      <c r="T29" s="6"/>
      <c r="U29" s="7"/>
    </row>
    <row r="30" spans="1:21" x14ac:dyDescent="0.25">
      <c r="A30" s="16">
        <v>44716</v>
      </c>
      <c r="B30" s="4">
        <v>-2.3999999999999998E-3</v>
      </c>
      <c r="C30" s="4">
        <v>1.12E-2</v>
      </c>
      <c r="D30" s="4">
        <v>2.3999999999999998E-3</v>
      </c>
      <c r="E30" s="4">
        <v>-3.4599999999999999E-2</v>
      </c>
      <c r="F30" s="4">
        <v>2.7E-2</v>
      </c>
      <c r="G30" s="4">
        <v>1.4999999999999999E-2</v>
      </c>
      <c r="H30" s="4">
        <v>1.2200000000000001E-2</v>
      </c>
      <c r="I30" s="4">
        <v>-1.8200000000000001E-2</v>
      </c>
      <c r="J30" s="4">
        <v>9.5999999999999992E-3</v>
      </c>
      <c r="K30" s="4">
        <v>5.5999999999999999E-3</v>
      </c>
      <c r="L30" s="4"/>
      <c r="M30" s="4"/>
      <c r="N30" s="14">
        <f t="shared" si="2"/>
        <v>2.7799999999999998E-2</v>
      </c>
      <c r="O30" s="7"/>
      <c r="P30" s="6"/>
      <c r="Q30" s="6"/>
      <c r="R30" s="6"/>
      <c r="S30" s="6"/>
      <c r="T30" s="6"/>
      <c r="U30" s="7"/>
    </row>
    <row r="31" spans="1:21" x14ac:dyDescent="0.25">
      <c r="A31" s="16">
        <v>44717</v>
      </c>
      <c r="B31" s="4">
        <v>2.9100000000000001E-2</v>
      </c>
      <c r="C31" s="4">
        <v>-1.46E-2</v>
      </c>
      <c r="D31" s="4">
        <v>3.04E-2</v>
      </c>
      <c r="E31" s="4">
        <v>1.0200000000000001E-2</v>
      </c>
      <c r="F31" s="4">
        <v>-6.1999999999999998E-3</v>
      </c>
      <c r="G31" s="4">
        <v>6.3E-3</v>
      </c>
      <c r="H31" s="4">
        <v>7.7000000000000002E-3</v>
      </c>
      <c r="I31" s="4">
        <v>-6.4000000000000003E-3</v>
      </c>
      <c r="J31" s="4">
        <v>6.3E-3</v>
      </c>
      <c r="K31" s="4">
        <v>1.6500000000000001E-2</v>
      </c>
      <c r="L31" s="4">
        <v>1.44E-2</v>
      </c>
      <c r="M31" s="4"/>
      <c r="N31" s="14">
        <f t="shared" si="2"/>
        <v>9.3700000000000006E-2</v>
      </c>
      <c r="O31" s="7"/>
      <c r="P31" s="6"/>
      <c r="Q31" s="6"/>
      <c r="R31" s="6"/>
      <c r="S31" s="6"/>
      <c r="T31" s="6"/>
      <c r="U31" s="7"/>
    </row>
    <row r="32" spans="1:21" x14ac:dyDescent="0.25">
      <c r="A32" s="16">
        <v>44718</v>
      </c>
      <c r="B32" s="4">
        <v>2.3900000000000001E-2</v>
      </c>
      <c r="C32" s="4">
        <v>2.3599999999999999E-2</v>
      </c>
      <c r="D32" s="4">
        <v>-3.4200000000000001E-2</v>
      </c>
      <c r="E32" s="4">
        <v>-1.47E-2</v>
      </c>
      <c r="F32" s="4">
        <v>-3.7000000000000002E-3</v>
      </c>
      <c r="G32" s="4">
        <v>-4.9799999999999997E-2</v>
      </c>
      <c r="H32" s="4">
        <v>-7.7999999999999996E-3</v>
      </c>
      <c r="I32" s="4">
        <v>5.0000000000000001E-3</v>
      </c>
      <c r="J32" s="4">
        <v>-2.8500000000000001E-2</v>
      </c>
      <c r="K32" s="4"/>
      <c r="L32" s="4"/>
      <c r="M32" s="4"/>
      <c r="N32" s="14">
        <f t="shared" si="2"/>
        <v>-8.6199999999999999E-2</v>
      </c>
      <c r="O32" s="7"/>
      <c r="P32" s="6"/>
      <c r="Q32" s="6"/>
      <c r="R32" s="6"/>
      <c r="S32" s="6"/>
      <c r="T32" s="6"/>
      <c r="U32" s="7"/>
    </row>
    <row r="33" spans="1:23" x14ac:dyDescent="0.25">
      <c r="A33" s="16">
        <v>44719</v>
      </c>
      <c r="B33" s="4">
        <v>1.09E-2</v>
      </c>
      <c r="C33" s="4">
        <v>-8.6E-3</v>
      </c>
      <c r="D33" s="4">
        <v>2.6200000000000001E-2</v>
      </c>
      <c r="E33" s="4">
        <v>6.3E-3</v>
      </c>
      <c r="F33" s="4">
        <v>9.4999999999999998E-3</v>
      </c>
      <c r="G33" s="4">
        <v>-8.6E-3</v>
      </c>
      <c r="H33" s="4">
        <v>-2.3E-3</v>
      </c>
      <c r="I33" s="4">
        <v>-1.2500000000000001E-2</v>
      </c>
      <c r="J33" s="4">
        <v>-0.01</v>
      </c>
      <c r="K33" s="4">
        <v>-1.0999999999999999E-2</v>
      </c>
      <c r="L33" s="4">
        <v>1.77E-2</v>
      </c>
      <c r="M33" s="4"/>
      <c r="N33" s="14">
        <f>SUM(B33:M33)</f>
        <v>1.7599999999999998E-2</v>
      </c>
      <c r="O33" s="7"/>
      <c r="P33" s="6"/>
      <c r="Q33" s="6"/>
      <c r="R33" s="6"/>
      <c r="S33" s="6"/>
      <c r="T33" s="6"/>
      <c r="U33" s="7"/>
    </row>
    <row r="34" spans="1:23" x14ac:dyDescent="0.25">
      <c r="A34" s="16">
        <v>44720</v>
      </c>
      <c r="B34" s="4">
        <v>5.62E-2</v>
      </c>
      <c r="C34" s="4">
        <v>-3.0700000000000002E-2</v>
      </c>
      <c r="D34" s="4">
        <v>-8.5000000000000006E-3</v>
      </c>
      <c r="E34" s="4">
        <v>2.6100000000000002E-2</v>
      </c>
      <c r="F34" s="4">
        <v>1.41E-2</v>
      </c>
      <c r="G34" s="4">
        <v>3.1199999999999999E-2</v>
      </c>
      <c r="H34" s="4">
        <v>-6.8999999999999999E-3</v>
      </c>
      <c r="I34" s="4">
        <v>6.7000000000000002E-3</v>
      </c>
      <c r="J34" s="4">
        <v>1.6799999999999999E-2</v>
      </c>
      <c r="K34" s="4"/>
      <c r="L34" s="4"/>
      <c r="M34" s="4"/>
      <c r="N34" s="14">
        <f t="shared" ref="N34:N56" si="3">SUM(B34:M34)</f>
        <v>0.105</v>
      </c>
      <c r="O34" s="7"/>
      <c r="P34" s="6"/>
      <c r="Q34" s="6"/>
      <c r="R34" s="6"/>
      <c r="S34" s="6"/>
      <c r="T34" s="6"/>
      <c r="U34" s="7"/>
    </row>
    <row r="35" spans="1:23" x14ac:dyDescent="0.25">
      <c r="A35" s="16">
        <v>44721</v>
      </c>
      <c r="B35" s="4">
        <v>-5.0000000000000001E-3</v>
      </c>
      <c r="C35" s="4">
        <v>-1.0699999999999999E-2</v>
      </c>
      <c r="D35" s="4">
        <v>-8.0999999999999996E-3</v>
      </c>
      <c r="E35" s="4">
        <v>-7.9000000000000008E-3</v>
      </c>
      <c r="F35" s="4">
        <v>2E-3</v>
      </c>
      <c r="G35" s="4">
        <v>-7.3000000000000001E-3</v>
      </c>
      <c r="H35" s="4">
        <v>-7.0000000000000001E-3</v>
      </c>
      <c r="I35" s="4">
        <v>-2.8199999999999999E-2</v>
      </c>
      <c r="J35" s="4">
        <v>4.7999999999999996E-3</v>
      </c>
      <c r="K35" s="4">
        <v>1.21E-2</v>
      </c>
      <c r="L35" s="4"/>
      <c r="M35" s="4"/>
      <c r="N35" s="14">
        <f t="shared" si="3"/>
        <v>-5.5300000000000002E-2</v>
      </c>
      <c r="O35" s="7"/>
      <c r="P35" s="6"/>
      <c r="Q35" s="6"/>
      <c r="R35" s="6"/>
      <c r="S35" s="6"/>
      <c r="T35" s="6"/>
      <c r="U35" s="7"/>
    </row>
    <row r="36" spans="1:23" x14ac:dyDescent="0.25">
      <c r="A36" s="16">
        <v>44722</v>
      </c>
      <c r="B36" s="4">
        <v>2.8500000000000001E-2</v>
      </c>
      <c r="C36" s="4">
        <v>1.7100000000000001E-2</v>
      </c>
      <c r="D36" s="4">
        <v>-8.0000000000000002E-3</v>
      </c>
      <c r="E36" s="4">
        <v>1.7600000000000001E-2</v>
      </c>
      <c r="F36" s="4">
        <v>-3.2899999999999999E-2</v>
      </c>
      <c r="G36" s="4">
        <v>1.38E-2</v>
      </c>
      <c r="H36" s="4">
        <v>2.1000000000000001E-2</v>
      </c>
      <c r="I36" s="4"/>
      <c r="J36" s="4"/>
      <c r="K36" s="4"/>
      <c r="L36" s="4"/>
      <c r="M36" s="4"/>
      <c r="N36" s="14">
        <f t="shared" si="3"/>
        <v>5.7099999999999998E-2</v>
      </c>
      <c r="O36" s="7"/>
      <c r="P36" s="6"/>
      <c r="Q36" s="6"/>
      <c r="R36" s="6"/>
      <c r="S36" s="6"/>
      <c r="T36" s="6"/>
      <c r="U36" s="7"/>
    </row>
    <row r="37" spans="1:23" x14ac:dyDescent="0.25">
      <c r="A37" s="16">
        <v>44723</v>
      </c>
      <c r="B37" s="4">
        <v>-6.4000000000000003E-3</v>
      </c>
      <c r="C37" s="4">
        <v>1.7500000000000002E-2</v>
      </c>
      <c r="D37" s="4">
        <v>-2.7400000000000001E-2</v>
      </c>
      <c r="E37" s="4">
        <v>2.9899999999999999E-2</v>
      </c>
      <c r="F37" s="4">
        <v>3.6700000000000003E-2</v>
      </c>
      <c r="G37" s="4"/>
      <c r="H37" s="4"/>
      <c r="I37" s="4"/>
      <c r="J37" s="4"/>
      <c r="K37" s="4"/>
      <c r="L37" s="4"/>
      <c r="M37" s="4"/>
      <c r="N37" s="14">
        <f t="shared" si="3"/>
        <v>5.0300000000000004E-2</v>
      </c>
      <c r="O37" s="7"/>
      <c r="P37" s="6"/>
      <c r="Q37" s="6"/>
      <c r="R37" s="6"/>
      <c r="S37" s="6"/>
      <c r="T37" s="6"/>
      <c r="U37" s="7"/>
    </row>
    <row r="38" spans="1:23" x14ac:dyDescent="0.25">
      <c r="A38" s="16">
        <v>44724</v>
      </c>
      <c r="B38" s="4">
        <v>4.2900000000000001E-2</v>
      </c>
      <c r="C38" s="4">
        <v>-2.64E-2</v>
      </c>
      <c r="D38" s="4">
        <v>2.2800000000000001E-2</v>
      </c>
      <c r="E38" s="4">
        <v>-2.8899999999999999E-2</v>
      </c>
      <c r="F38" s="4">
        <v>-1.2800000000000001E-2</v>
      </c>
      <c r="G38" s="4">
        <v>-5.3E-3</v>
      </c>
      <c r="H38" s="4">
        <v>-3.2099999999999997E-2</v>
      </c>
      <c r="I38" s="4">
        <v>1.84E-2</v>
      </c>
      <c r="J38" s="4">
        <v>2.1499999999999998E-2</v>
      </c>
      <c r="K38" s="4"/>
      <c r="L38" s="4"/>
      <c r="M38" s="4"/>
      <c r="N38" s="14">
        <f t="shared" si="3"/>
        <v>1.0000000000000286E-4</v>
      </c>
      <c r="O38" s="7"/>
      <c r="P38" s="6"/>
      <c r="Q38" s="6"/>
      <c r="R38" s="6"/>
      <c r="S38" s="6"/>
      <c r="T38" s="6"/>
      <c r="U38" s="7"/>
    </row>
    <row r="39" spans="1:23" x14ac:dyDescent="0.25">
      <c r="A39" s="16">
        <v>44725</v>
      </c>
      <c r="B39" s="4">
        <v>-4.8500000000000001E-2</v>
      </c>
      <c r="C39" s="4">
        <v>-1.49E-2</v>
      </c>
      <c r="D39" s="4">
        <v>3.2099999999999997E-2</v>
      </c>
      <c r="E39" s="4"/>
      <c r="F39" s="4"/>
      <c r="G39" s="4"/>
      <c r="H39" s="4"/>
      <c r="I39" s="4"/>
      <c r="J39" s="4"/>
      <c r="K39" s="4"/>
      <c r="L39" s="4"/>
      <c r="M39" s="4"/>
      <c r="N39" s="14">
        <f t="shared" si="3"/>
        <v>-3.1300000000000001E-2</v>
      </c>
      <c r="O39" s="7"/>
      <c r="P39" s="6"/>
      <c r="Q39" s="6"/>
      <c r="R39" s="6"/>
      <c r="S39" s="6"/>
      <c r="T39" s="6"/>
      <c r="U39" s="7"/>
    </row>
    <row r="40" spans="1:23" x14ac:dyDescent="0.25">
      <c r="A40" s="16">
        <v>44726</v>
      </c>
      <c r="B40" s="4">
        <v>-2.5499999999999998E-2</v>
      </c>
      <c r="C40" s="4">
        <v>-1.2500000000000001E-2</v>
      </c>
      <c r="D40" s="4">
        <v>-1.35E-2</v>
      </c>
      <c r="E40" s="4">
        <v>-1.3899999999999999E-2</v>
      </c>
      <c r="F40" s="4">
        <v>-1.4E-2</v>
      </c>
      <c r="G40" s="4"/>
      <c r="H40" s="4"/>
      <c r="I40" s="4"/>
      <c r="J40" s="4"/>
      <c r="K40" s="4"/>
      <c r="L40" s="4"/>
      <c r="M40" s="4"/>
      <c r="N40" s="14">
        <f>SUM(B40:M40)</f>
        <v>-7.9399999999999998E-2</v>
      </c>
      <c r="O40" s="7"/>
      <c r="P40" s="35" t="s">
        <v>14</v>
      </c>
      <c r="Q40" s="19" t="s">
        <v>15</v>
      </c>
      <c r="R40" s="19" t="s">
        <v>16</v>
      </c>
      <c r="S40" s="22" t="s">
        <v>17</v>
      </c>
      <c r="T40" s="22" t="s">
        <v>18</v>
      </c>
      <c r="U40" s="49" t="s">
        <v>19</v>
      </c>
    </row>
    <row r="41" spans="1:23" x14ac:dyDescent="0.25">
      <c r="A41" s="16">
        <v>44727</v>
      </c>
      <c r="K41" s="4"/>
      <c r="L41" s="4"/>
      <c r="M41" s="4"/>
      <c r="N41" s="14"/>
      <c r="O41" s="7"/>
      <c r="P41" s="36">
        <f>COUNTIF(B27:M56,"&gt;0")</f>
        <v>108</v>
      </c>
      <c r="Q41" s="1">
        <f>COUNTIF(B27:M56,"&lt;0")</f>
        <v>81</v>
      </c>
      <c r="R41" s="21">
        <f>P41/(P41+Q41)</f>
        <v>0.5714285714285714</v>
      </c>
      <c r="S41" s="23">
        <f>AVERAGE(N27:N53)</f>
        <v>2.3311999999999999E-2</v>
      </c>
      <c r="T41" s="37">
        <f>(P41+Q41)/100*0.15</f>
        <v>0.28349999999999997</v>
      </c>
      <c r="U41" s="50">
        <f>W41/Q41</f>
        <v>-2.1644444444444442E-2</v>
      </c>
      <c r="W41" s="51">
        <f>SUMIF(B27:M56,"&lt;0")</f>
        <v>-1.7531999999999999</v>
      </c>
    </row>
    <row r="42" spans="1:23" x14ac:dyDescent="0.25">
      <c r="A42" s="16">
        <v>44728</v>
      </c>
      <c r="B42" s="4">
        <v>-3.4000000000000002E-2</v>
      </c>
      <c r="C42" s="4">
        <v>1.6E-2</v>
      </c>
      <c r="D42" s="4">
        <v>1.6299999999999999E-2</v>
      </c>
      <c r="E42" s="4">
        <v>-1.0200000000000001E-2</v>
      </c>
      <c r="F42" s="4">
        <v>6.8999999999999999E-3</v>
      </c>
      <c r="G42" s="4">
        <v>-2.7699999999999999E-2</v>
      </c>
      <c r="H42" s="4">
        <v>-1.46E-2</v>
      </c>
      <c r="I42" s="4">
        <v>1.17E-2</v>
      </c>
      <c r="J42" s="4">
        <v>0.02</v>
      </c>
      <c r="K42" s="4">
        <v>-1.38E-2</v>
      </c>
      <c r="L42" s="4"/>
      <c r="M42" s="4"/>
      <c r="N42" s="14">
        <f>SUM(B42:M42)</f>
        <v>-2.9400000000000006E-2</v>
      </c>
      <c r="O42" s="7"/>
      <c r="P42" s="6"/>
      <c r="Q42" s="6"/>
      <c r="R42" s="6"/>
      <c r="S42" s="6"/>
      <c r="T42" s="6"/>
      <c r="U42" s="7"/>
    </row>
    <row r="43" spans="1:23" x14ac:dyDescent="0.25">
      <c r="A43" s="16">
        <v>44729</v>
      </c>
      <c r="B43" s="4">
        <v>-2.7400000000000001E-2</v>
      </c>
      <c r="C43" s="4">
        <v>-1.7000000000000001E-2</v>
      </c>
      <c r="D43" s="4">
        <v>-1.0999999999999999E-2</v>
      </c>
      <c r="E43" s="4">
        <v>-1.9599999999999999E-2</v>
      </c>
      <c r="F43" s="4">
        <v>3.7499999999999999E-2</v>
      </c>
      <c r="G43" s="4">
        <v>6.0000000000000001E-3</v>
      </c>
      <c r="H43" s="4"/>
      <c r="I43" s="4"/>
      <c r="J43" s="4"/>
      <c r="K43" s="4"/>
      <c r="L43" s="4"/>
      <c r="M43" s="4"/>
      <c r="N43" s="14">
        <f t="shared" si="3"/>
        <v>-3.1500000000000014E-2</v>
      </c>
      <c r="O43" s="7"/>
      <c r="P43" s="6"/>
      <c r="Q43" s="6"/>
      <c r="R43" s="6"/>
      <c r="S43" s="6"/>
      <c r="T43" s="6"/>
      <c r="U43" s="7"/>
    </row>
    <row r="44" spans="1:23" x14ac:dyDescent="0.25">
      <c r="A44" s="16">
        <v>44730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4"/>
      <c r="O44" s="7"/>
      <c r="P44" s="6"/>
      <c r="Q44" s="6"/>
      <c r="R44" s="6"/>
      <c r="S44" s="6"/>
      <c r="T44" s="6"/>
      <c r="U44" s="7"/>
    </row>
    <row r="45" spans="1:23" x14ac:dyDescent="0.25">
      <c r="A45" s="16">
        <v>44731</v>
      </c>
      <c r="B45" s="4">
        <v>1.4200000000000001E-2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4">
        <f t="shared" si="3"/>
        <v>1.4200000000000001E-2</v>
      </c>
      <c r="O45" s="7"/>
      <c r="P45" s="6"/>
      <c r="Q45" s="6"/>
      <c r="R45" s="6"/>
      <c r="S45" s="6"/>
      <c r="T45" s="6"/>
      <c r="U45" s="7"/>
    </row>
    <row r="46" spans="1:23" x14ac:dyDescent="0.25">
      <c r="A46" s="16">
        <v>44732</v>
      </c>
      <c r="B46" s="4">
        <v>-4.4000000000000003E-3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4">
        <f t="shared" si="3"/>
        <v>-4.4000000000000003E-3</v>
      </c>
      <c r="O46" s="7"/>
      <c r="P46" s="6"/>
      <c r="Q46" s="6"/>
      <c r="R46" s="6"/>
      <c r="S46" s="6"/>
      <c r="T46" s="6"/>
      <c r="U46" s="7"/>
    </row>
    <row r="47" spans="1:23" x14ac:dyDescent="0.25">
      <c r="A47" s="16">
        <v>44733</v>
      </c>
      <c r="B47" s="4">
        <v>-1.04E-2</v>
      </c>
      <c r="C47" s="4">
        <v>-9.7000000000000003E-3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14">
        <f t="shared" si="3"/>
        <v>-2.01E-2</v>
      </c>
      <c r="O47" s="7"/>
      <c r="P47" s="6"/>
      <c r="Q47" s="6"/>
      <c r="R47" s="6"/>
      <c r="S47" s="6"/>
      <c r="T47" s="6"/>
      <c r="U47" s="7"/>
    </row>
    <row r="48" spans="1:23" x14ac:dyDescent="0.25">
      <c r="A48" s="16">
        <v>44734</v>
      </c>
      <c r="B48" s="4">
        <v>3.7600000000000001E-2</v>
      </c>
      <c r="C48" s="4">
        <v>7.9000000000000008E-3</v>
      </c>
      <c r="D48" s="4">
        <v>3.3999999999999998E-3</v>
      </c>
      <c r="E48" s="4">
        <v>7.7000000000000002E-3</v>
      </c>
      <c r="F48" s="4">
        <v>1.8700000000000001E-2</v>
      </c>
      <c r="G48" s="4">
        <v>9.7999999999999997E-3</v>
      </c>
      <c r="H48" s="4">
        <v>3.0999999999999999E-3</v>
      </c>
      <c r="I48" s="4">
        <v>-2.12E-2</v>
      </c>
      <c r="J48" s="4">
        <v>1.32E-2</v>
      </c>
      <c r="K48" s="4">
        <v>2.3900000000000001E-2</v>
      </c>
      <c r="L48" s="4"/>
      <c r="M48" s="4"/>
      <c r="N48" s="14">
        <f t="shared" si="3"/>
        <v>0.10410000000000003</v>
      </c>
      <c r="O48" s="7"/>
      <c r="P48" s="6"/>
      <c r="Q48" s="6"/>
      <c r="R48" s="6"/>
      <c r="S48" s="6"/>
      <c r="T48" s="6"/>
      <c r="U48" s="7"/>
    </row>
    <row r="49" spans="1:21" x14ac:dyDescent="0.25">
      <c r="A49" s="16">
        <v>44735</v>
      </c>
      <c r="B49" s="4">
        <v>-1.1599999999999999E-2</v>
      </c>
      <c r="C49" s="4">
        <v>-1.9E-3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14">
        <f t="shared" si="3"/>
        <v>-1.35E-2</v>
      </c>
      <c r="O49" s="7"/>
      <c r="P49" s="6"/>
      <c r="Q49" s="6"/>
      <c r="R49" s="6"/>
      <c r="S49" s="6"/>
      <c r="T49" s="6"/>
      <c r="U49" s="7"/>
    </row>
    <row r="50" spans="1:21" x14ac:dyDescent="0.25">
      <c r="A50" s="16">
        <v>44736</v>
      </c>
      <c r="B50" s="4">
        <v>-1.7399999999999999E-2</v>
      </c>
      <c r="C50" s="4">
        <v>-6.3E-3</v>
      </c>
      <c r="D50" s="4">
        <v>-2.9399999999999999E-2</v>
      </c>
      <c r="E50" s="4">
        <v>2.5399999999999999E-2</v>
      </c>
      <c r="F50" s="4">
        <v>7.4999999999999997E-3</v>
      </c>
      <c r="G50" s="4">
        <v>4.3E-3</v>
      </c>
      <c r="H50" s="4">
        <v>2.5600000000000001E-2</v>
      </c>
      <c r="I50" s="4">
        <v>1.84E-2</v>
      </c>
      <c r="J50" s="4"/>
      <c r="K50" s="4"/>
      <c r="L50" s="4"/>
      <c r="M50" s="4"/>
      <c r="N50" s="14">
        <f t="shared" si="3"/>
        <v>2.8100000000000003E-2</v>
      </c>
      <c r="O50" s="7"/>
      <c r="P50" s="6"/>
      <c r="Q50" s="6"/>
      <c r="R50" s="6"/>
      <c r="S50" s="6"/>
      <c r="T50" s="6"/>
      <c r="U50" s="7"/>
    </row>
    <row r="51" spans="1:21" x14ac:dyDescent="0.25">
      <c r="A51" s="16">
        <v>44737</v>
      </c>
      <c r="B51" s="4">
        <v>1.8800000000000001E-2</v>
      </c>
      <c r="C51" s="4">
        <v>4.1500000000000002E-2</v>
      </c>
      <c r="D51" s="4">
        <v>2.4799999999999999E-2</v>
      </c>
      <c r="E51" s="4">
        <v>9.7999999999999997E-3</v>
      </c>
      <c r="F51" s="4"/>
      <c r="G51" s="4"/>
      <c r="H51" s="4"/>
      <c r="I51" s="4"/>
      <c r="J51" s="4"/>
      <c r="K51" s="4"/>
      <c r="L51" s="4"/>
      <c r="M51" s="4"/>
      <c r="N51" s="14">
        <f t="shared" si="3"/>
        <v>9.4900000000000012E-2</v>
      </c>
      <c r="O51" s="7"/>
      <c r="P51" s="6"/>
      <c r="Q51" s="6"/>
      <c r="R51" s="6"/>
      <c r="S51" s="6"/>
      <c r="T51" s="6"/>
      <c r="U51" s="7"/>
    </row>
    <row r="52" spans="1:21" x14ac:dyDescent="0.25">
      <c r="A52" s="16">
        <v>44738</v>
      </c>
      <c r="B52" s="4">
        <v>1.3899999999999999E-2</v>
      </c>
      <c r="C52" s="4">
        <v>-1.84E-2</v>
      </c>
      <c r="D52" s="4">
        <v>3.0599999999999999E-2</v>
      </c>
      <c r="E52" s="4">
        <v>-8.9999999999999998E-4</v>
      </c>
      <c r="F52" s="4">
        <v>-1.23E-2</v>
      </c>
      <c r="G52" s="4"/>
      <c r="H52" s="4"/>
      <c r="I52" s="4"/>
      <c r="J52" s="4"/>
      <c r="K52" s="4"/>
      <c r="L52" s="4"/>
      <c r="M52" s="4"/>
      <c r="N52" s="14">
        <f t="shared" si="3"/>
        <v>1.2899999999999997E-2</v>
      </c>
      <c r="O52" s="7"/>
      <c r="P52" s="6"/>
      <c r="Q52" s="6"/>
      <c r="R52" s="6"/>
      <c r="S52" s="6"/>
      <c r="T52" s="6"/>
      <c r="U52" s="7"/>
    </row>
    <row r="53" spans="1:21" x14ac:dyDescent="0.25">
      <c r="A53" s="16">
        <v>44739</v>
      </c>
      <c r="B53" s="4">
        <v>2.3699999999999999E-2</v>
      </c>
      <c r="C53" s="4">
        <v>-2.1600000000000001E-2</v>
      </c>
      <c r="D53" s="4">
        <v>1.95E-2</v>
      </c>
      <c r="E53" s="4">
        <v>3.4099999999999998E-2</v>
      </c>
      <c r="F53" s="4">
        <v>1.3100000000000001E-2</v>
      </c>
      <c r="G53" s="4">
        <v>3.9E-2</v>
      </c>
      <c r="H53" s="4">
        <v>2.92E-2</v>
      </c>
      <c r="I53" s="4">
        <v>-6.1999999999999998E-3</v>
      </c>
      <c r="J53" s="4">
        <v>1.2800000000000001E-2</v>
      </c>
      <c r="K53" s="4"/>
      <c r="L53" s="4"/>
      <c r="M53" s="4"/>
      <c r="N53" s="14">
        <f t="shared" si="3"/>
        <v>0.14360000000000001</v>
      </c>
      <c r="O53" s="7"/>
      <c r="P53" s="6"/>
      <c r="Q53" s="6"/>
      <c r="R53" s="6"/>
      <c r="S53" s="6"/>
      <c r="T53" s="6"/>
      <c r="U53" s="7"/>
    </row>
    <row r="54" spans="1:21" x14ac:dyDescent="0.25">
      <c r="A54" s="16">
        <v>44740</v>
      </c>
      <c r="B54" s="4">
        <v>1.09E-2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4">
        <f t="shared" si="3"/>
        <v>1.09E-2</v>
      </c>
      <c r="O54" s="7"/>
      <c r="P54" s="6"/>
      <c r="Q54" s="6"/>
      <c r="R54" s="6"/>
      <c r="S54" s="6"/>
      <c r="T54" s="6"/>
      <c r="U54" s="7"/>
    </row>
    <row r="55" spans="1:21" x14ac:dyDescent="0.25">
      <c r="A55" s="16">
        <v>44741</v>
      </c>
      <c r="B55" s="4">
        <v>-4.5999999999999999E-2</v>
      </c>
      <c r="C55" s="4">
        <v>1.6E-2</v>
      </c>
      <c r="D55" s="4">
        <v>-4.2900000000000001E-2</v>
      </c>
      <c r="E55" s="4">
        <v>1.09E-2</v>
      </c>
      <c r="F55" s="4">
        <v>2.6800000000000001E-2</v>
      </c>
      <c r="G55" s="4">
        <v>1.9E-2</v>
      </c>
      <c r="H55" s="4">
        <v>-9.9099999999999994E-2</v>
      </c>
      <c r="I55" s="4">
        <v>-8.8300000000000003E-2</v>
      </c>
      <c r="J55" s="4"/>
      <c r="K55" s="4"/>
      <c r="L55" s="4"/>
      <c r="M55" s="4"/>
      <c r="N55" s="14">
        <f t="shared" si="3"/>
        <v>-0.2036</v>
      </c>
      <c r="O55" s="7"/>
      <c r="P55" s="6"/>
      <c r="Q55" s="6"/>
      <c r="R55" s="6"/>
      <c r="S55" s="6"/>
      <c r="T55" s="6"/>
      <c r="U55" s="7"/>
    </row>
    <row r="56" spans="1:21" ht="15.75" thickBot="1" x14ac:dyDescent="0.3">
      <c r="A56" s="33">
        <v>44742</v>
      </c>
      <c r="B56" s="34">
        <v>4.9599999999999998E-2</v>
      </c>
      <c r="C56" s="34">
        <v>1.15E-2</v>
      </c>
      <c r="D56" s="34">
        <v>3.6299999999999999E-2</v>
      </c>
      <c r="E56" s="34">
        <v>-0.16800000000000001</v>
      </c>
      <c r="F56" s="34">
        <v>-0.1472</v>
      </c>
      <c r="G56" s="34">
        <v>-2.1100000000000001E-2</v>
      </c>
      <c r="H56" s="34">
        <v>3.44E-2</v>
      </c>
      <c r="I56" s="34">
        <v>-1.1599999999999999E-2</v>
      </c>
      <c r="J56" s="34">
        <v>8.6499999999999994E-2</v>
      </c>
      <c r="K56" s="34"/>
      <c r="L56" s="34"/>
      <c r="M56" s="34"/>
      <c r="N56" s="38">
        <f t="shared" si="3"/>
        <v>-0.12960000000000002</v>
      </c>
      <c r="O56" s="12"/>
      <c r="P56" s="11"/>
      <c r="Q56" s="11"/>
      <c r="R56" s="11"/>
      <c r="S56" s="11"/>
      <c r="T56" s="11"/>
      <c r="U56" s="12"/>
    </row>
    <row r="57" spans="1:21" x14ac:dyDescent="0.25">
      <c r="N57" s="6"/>
    </row>
    <row r="58" spans="1:21" x14ac:dyDescent="0.25">
      <c r="N58" s="6"/>
    </row>
    <row r="59" spans="1:21" ht="15.75" thickBot="1" x14ac:dyDescent="0.3"/>
    <row r="60" spans="1:21" ht="15.75" thickBot="1" x14ac:dyDescent="0.3">
      <c r="A60" s="28" t="s">
        <v>2</v>
      </c>
      <c r="B60" s="29" t="s">
        <v>3</v>
      </c>
      <c r="C60" s="29" t="s">
        <v>4</v>
      </c>
      <c r="D60" s="29" t="s">
        <v>5</v>
      </c>
      <c r="E60" s="29" t="s">
        <v>6</v>
      </c>
      <c r="F60" s="29" t="s">
        <v>7</v>
      </c>
      <c r="G60" s="29" t="s">
        <v>8</v>
      </c>
      <c r="H60" s="29" t="s">
        <v>9</v>
      </c>
      <c r="I60" s="29" t="s">
        <v>10</v>
      </c>
      <c r="J60" s="29" t="s">
        <v>11</v>
      </c>
      <c r="K60" s="29" t="s">
        <v>12</v>
      </c>
      <c r="L60" s="29" t="s">
        <v>13</v>
      </c>
      <c r="M60" s="30"/>
      <c r="N60" s="31" t="s">
        <v>0</v>
      </c>
      <c r="O60" s="32" t="s">
        <v>1</v>
      </c>
      <c r="P60" s="24"/>
      <c r="Q60" s="2"/>
      <c r="R60" s="2"/>
      <c r="S60" s="2"/>
      <c r="T60" s="2"/>
      <c r="U60" s="3"/>
    </row>
    <row r="61" spans="1:21" x14ac:dyDescent="0.25">
      <c r="A61" s="45">
        <v>44743</v>
      </c>
      <c r="B61" s="39">
        <v>2.3599999999999999E-2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1"/>
      <c r="N61" s="47">
        <f>SUM(B61:M61)</f>
        <v>2.3599999999999999E-2</v>
      </c>
      <c r="O61" s="43">
        <f>SUM(N61:N90)</f>
        <v>0.51429999999999998</v>
      </c>
      <c r="P61" s="8"/>
      <c r="Q61" s="6"/>
      <c r="R61" s="6"/>
      <c r="S61" s="6"/>
      <c r="T61" s="6"/>
      <c r="U61" s="7"/>
    </row>
    <row r="62" spans="1:21" x14ac:dyDescent="0.25">
      <c r="A62" s="44">
        <v>44744</v>
      </c>
      <c r="B62" s="14">
        <v>-1.47E-2</v>
      </c>
      <c r="C62" s="4">
        <v>2.6499999999999999E-2</v>
      </c>
      <c r="D62" s="4">
        <v>-6.1000000000000004E-3</v>
      </c>
      <c r="E62" s="4">
        <v>8.2000000000000007E-3</v>
      </c>
      <c r="F62" s="4">
        <v>1.67E-2</v>
      </c>
      <c r="G62" s="4">
        <v>1.35E-2</v>
      </c>
      <c r="H62" s="4">
        <v>-1.37E-2</v>
      </c>
      <c r="I62" s="4">
        <v>1.17E-2</v>
      </c>
      <c r="J62" s="4">
        <v>2.4799999999999999E-2</v>
      </c>
      <c r="K62" s="4"/>
      <c r="L62" s="4"/>
      <c r="M62" s="42"/>
      <c r="N62" s="4">
        <f t="shared" ref="N62:N66" si="4">SUM(B62:M62)</f>
        <v>6.6900000000000001E-2</v>
      </c>
      <c r="O62" s="7"/>
      <c r="P62" s="8"/>
      <c r="Q62" s="6"/>
      <c r="R62" s="6"/>
      <c r="S62" s="6"/>
      <c r="T62" s="6"/>
      <c r="U62" s="7"/>
    </row>
    <row r="63" spans="1:21" x14ac:dyDescent="0.25">
      <c r="A63" s="44">
        <v>44745</v>
      </c>
      <c r="B63" s="14">
        <v>1.7399999999999999E-2</v>
      </c>
      <c r="C63" s="4">
        <v>-2.2100000000000002E-2</v>
      </c>
      <c r="D63" s="4">
        <v>-1.7299999999999999E-2</v>
      </c>
      <c r="E63" s="4">
        <v>-1.0999999999999999E-2</v>
      </c>
      <c r="F63" s="4">
        <v>-0.01</v>
      </c>
      <c r="G63" s="4">
        <v>9.7000000000000003E-3</v>
      </c>
      <c r="H63" s="4"/>
      <c r="I63" s="4"/>
      <c r="J63" s="4"/>
      <c r="K63" s="4"/>
      <c r="L63" s="4"/>
      <c r="M63" s="42"/>
      <c r="N63" s="4">
        <f t="shared" si="4"/>
        <v>-3.3300000000000003E-2</v>
      </c>
      <c r="O63" s="7"/>
      <c r="P63" s="8"/>
      <c r="Q63" s="6"/>
      <c r="R63" s="6"/>
      <c r="S63" s="6"/>
      <c r="T63" s="6"/>
      <c r="U63" s="7"/>
    </row>
    <row r="64" spans="1:21" x14ac:dyDescent="0.25">
      <c r="A64" s="44">
        <v>44746</v>
      </c>
      <c r="B64" s="14">
        <v>5.67E-2</v>
      </c>
      <c r="C64" s="4">
        <v>-2.3999999999999998E-3</v>
      </c>
      <c r="D64" s="4">
        <v>3.8999999999999998E-3</v>
      </c>
      <c r="E64" s="4"/>
      <c r="F64" s="4"/>
      <c r="G64" s="4"/>
      <c r="H64" s="4"/>
      <c r="I64" s="4"/>
      <c r="J64" s="4"/>
      <c r="K64" s="4"/>
      <c r="L64" s="4"/>
      <c r="M64" s="42"/>
      <c r="N64" s="4">
        <f t="shared" si="4"/>
        <v>5.8200000000000002E-2</v>
      </c>
      <c r="O64" s="7"/>
      <c r="P64" s="8"/>
      <c r="Q64" s="6"/>
      <c r="R64" s="6"/>
      <c r="S64" s="6"/>
      <c r="T64" s="6"/>
      <c r="U64" s="7"/>
    </row>
    <row r="65" spans="1:23" x14ac:dyDescent="0.25">
      <c r="A65" s="44">
        <v>44747</v>
      </c>
      <c r="B65" s="14"/>
      <c r="C65" s="4"/>
      <c r="D65" s="4"/>
      <c r="E65" s="4"/>
      <c r="F65" s="4"/>
      <c r="G65" s="4"/>
      <c r="H65" s="4"/>
      <c r="I65" s="4"/>
      <c r="J65" s="4"/>
      <c r="K65" s="4"/>
      <c r="L65" s="4"/>
      <c r="M65" s="42"/>
      <c r="N65" s="4"/>
      <c r="O65" s="7"/>
      <c r="P65" s="8"/>
      <c r="Q65" s="6"/>
      <c r="R65" s="6"/>
      <c r="S65" s="6"/>
      <c r="T65" s="6"/>
      <c r="U65" s="7"/>
    </row>
    <row r="66" spans="1:23" x14ac:dyDescent="0.25">
      <c r="A66" s="44">
        <v>44748</v>
      </c>
      <c r="B66" s="14">
        <v>-1.7999999999999999E-2</v>
      </c>
      <c r="C66" s="4">
        <v>8.8999999999999999E-3</v>
      </c>
      <c r="D66" s="4"/>
      <c r="E66" s="4"/>
      <c r="F66" s="4"/>
      <c r="G66" s="4"/>
      <c r="H66" s="4"/>
      <c r="I66" s="4"/>
      <c r="J66" s="4"/>
      <c r="K66" s="4"/>
      <c r="L66" s="4"/>
      <c r="M66" s="42"/>
      <c r="N66" s="4">
        <f t="shared" si="4"/>
        <v>-9.0999999999999987E-3</v>
      </c>
      <c r="O66" s="7"/>
      <c r="P66" s="8"/>
      <c r="Q66" s="6"/>
      <c r="R66" s="6"/>
      <c r="S66" s="6"/>
      <c r="T66" s="6"/>
      <c r="U66" s="7"/>
    </row>
    <row r="67" spans="1:23" x14ac:dyDescent="0.25">
      <c r="A67" s="44">
        <v>44749</v>
      </c>
      <c r="B67" s="14">
        <v>0.02</v>
      </c>
      <c r="C67" s="4">
        <v>1.8800000000000001E-2</v>
      </c>
      <c r="D67" s="4">
        <v>2.24E-2</v>
      </c>
      <c r="E67" s="4">
        <v>1.23E-2</v>
      </c>
      <c r="F67" s="4"/>
      <c r="G67" s="4"/>
      <c r="H67" s="4"/>
      <c r="I67" s="4"/>
      <c r="J67" s="4"/>
      <c r="K67" s="4"/>
      <c r="L67" s="4"/>
      <c r="M67" s="42"/>
      <c r="N67" s="4">
        <f>SUM(B67:M67)</f>
        <v>7.350000000000001E-2</v>
      </c>
      <c r="O67" s="7"/>
      <c r="P67" s="8"/>
      <c r="Q67" s="6"/>
      <c r="R67" s="6"/>
      <c r="S67" s="6"/>
      <c r="T67" s="6"/>
      <c r="U67" s="7"/>
    </row>
    <row r="68" spans="1:23" x14ac:dyDescent="0.25">
      <c r="A68" s="44">
        <v>44750</v>
      </c>
      <c r="B68" s="14">
        <v>2.41E-2</v>
      </c>
      <c r="C68" s="4">
        <v>1.35E-2</v>
      </c>
      <c r="D68" s="4">
        <v>7.1000000000000004E-3</v>
      </c>
      <c r="E68" s="4">
        <v>2.1700000000000001E-2</v>
      </c>
      <c r="F68" s="4">
        <v>-7.6E-3</v>
      </c>
      <c r="G68" s="4"/>
      <c r="H68" s="4"/>
      <c r="I68" s="4"/>
      <c r="J68" s="4"/>
      <c r="K68" s="4"/>
      <c r="L68" s="4"/>
      <c r="M68" s="42"/>
      <c r="N68" s="4">
        <f t="shared" ref="N68:N73" si="5">SUM(B68:M68)</f>
        <v>5.8799999999999998E-2</v>
      </c>
      <c r="O68" s="7"/>
      <c r="P68" s="8"/>
      <c r="Q68" s="6"/>
      <c r="R68" s="6"/>
      <c r="S68" s="6"/>
      <c r="T68" s="6"/>
      <c r="U68" s="7"/>
    </row>
    <row r="69" spans="1:23" x14ac:dyDescent="0.25">
      <c r="A69" s="44">
        <v>44751</v>
      </c>
      <c r="B69" s="14">
        <v>-2.3300000000000001E-2</v>
      </c>
      <c r="C69" s="4">
        <v>2.1899999999999999E-2</v>
      </c>
      <c r="D69" s="4">
        <v>1.83E-2</v>
      </c>
      <c r="E69" s="4">
        <v>-3.1E-2</v>
      </c>
      <c r="F69" s="4">
        <v>-2.1399999999999999E-2</v>
      </c>
      <c r="G69" s="4">
        <v>1.7999999999999999E-2</v>
      </c>
      <c r="H69" s="4">
        <v>-2.92E-2</v>
      </c>
      <c r="I69" s="4"/>
      <c r="J69" s="4"/>
      <c r="K69" s="4"/>
      <c r="L69" s="4"/>
      <c r="M69" s="42"/>
      <c r="N69" s="4">
        <f t="shared" si="5"/>
        <v>-4.6700000000000005E-2</v>
      </c>
      <c r="O69" s="7"/>
      <c r="P69" s="8"/>
      <c r="Q69" s="6"/>
      <c r="R69" s="6"/>
      <c r="S69" s="6"/>
      <c r="T69" s="6"/>
      <c r="U69" s="7"/>
    </row>
    <row r="70" spans="1:23" x14ac:dyDescent="0.25">
      <c r="A70" s="44">
        <v>44752</v>
      </c>
      <c r="B70" s="14">
        <v>2.7300000000000001E-2</v>
      </c>
      <c r="C70" s="4">
        <v>-1.7999999999999999E-2</v>
      </c>
      <c r="D70" s="4">
        <v>1.67E-2</v>
      </c>
      <c r="E70" s="4">
        <v>-1.03E-2</v>
      </c>
      <c r="F70" s="4">
        <v>1.6299999999999999E-2</v>
      </c>
      <c r="G70" s="4">
        <v>-4.3E-3</v>
      </c>
      <c r="H70" s="4">
        <v>1.3299999999999999E-2</v>
      </c>
      <c r="I70" s="4">
        <v>-4.5999999999999999E-3</v>
      </c>
      <c r="J70" s="4">
        <v>-1.77E-2</v>
      </c>
      <c r="K70" s="4">
        <v>-9.7000000000000003E-3</v>
      </c>
      <c r="L70" s="4"/>
      <c r="M70" s="42"/>
      <c r="N70" s="4">
        <f t="shared" si="5"/>
        <v>9.0000000000000011E-3</v>
      </c>
      <c r="O70" s="7"/>
      <c r="P70" s="8"/>
      <c r="Q70" s="6"/>
      <c r="R70" s="6"/>
      <c r="S70" s="6"/>
      <c r="T70" s="6"/>
      <c r="U70" s="7"/>
    </row>
    <row r="71" spans="1:23" x14ac:dyDescent="0.25">
      <c r="A71" s="44">
        <v>44753</v>
      </c>
      <c r="B71" s="14"/>
      <c r="C71" s="4"/>
      <c r="D71" s="4"/>
      <c r="E71" s="4"/>
      <c r="F71" s="4"/>
      <c r="G71" s="4"/>
      <c r="H71" s="4"/>
      <c r="I71" s="4"/>
      <c r="J71" s="4"/>
      <c r="K71" s="4"/>
      <c r="L71" s="4"/>
      <c r="M71" s="42"/>
      <c r="N71" s="4"/>
      <c r="O71" s="7"/>
      <c r="P71" s="8"/>
      <c r="Q71" s="6"/>
      <c r="R71" s="6"/>
      <c r="S71" s="6"/>
      <c r="T71" s="6"/>
      <c r="U71" s="7"/>
    </row>
    <row r="72" spans="1:23" x14ac:dyDescent="0.25">
      <c r="A72" s="44">
        <v>44754</v>
      </c>
      <c r="B72" s="14">
        <v>1.66E-2</v>
      </c>
      <c r="C72" s="4">
        <v>-1.3599999999999999E-2</v>
      </c>
      <c r="D72" s="4">
        <v>4.6899999999999997E-2</v>
      </c>
      <c r="E72" s="4"/>
      <c r="F72" s="4"/>
      <c r="G72" s="4"/>
      <c r="H72" s="4"/>
      <c r="I72" s="4"/>
      <c r="J72" s="4"/>
      <c r="K72" s="4"/>
      <c r="L72" s="4"/>
      <c r="M72" s="42"/>
      <c r="N72" s="4">
        <f t="shared" si="5"/>
        <v>4.99E-2</v>
      </c>
      <c r="O72" s="7"/>
      <c r="P72" s="8"/>
      <c r="Q72" s="6"/>
      <c r="R72" s="6"/>
      <c r="S72" s="6"/>
      <c r="T72" s="6"/>
      <c r="U72" s="7"/>
    </row>
    <row r="73" spans="1:23" x14ac:dyDescent="0.25">
      <c r="A73" s="44">
        <v>44755</v>
      </c>
      <c r="B73" s="14">
        <v>3.0099999999999998E-2</v>
      </c>
      <c r="C73" s="4">
        <v>8.2000000000000007E-3</v>
      </c>
      <c r="D73" s="4">
        <v>2.8400000000000002E-2</v>
      </c>
      <c r="E73" s="4">
        <v>-3.0200000000000001E-2</v>
      </c>
      <c r="F73" s="4">
        <v>1.35E-2</v>
      </c>
      <c r="G73" s="4">
        <v>-1.3599999999999999E-2</v>
      </c>
      <c r="H73" s="4">
        <v>2.5000000000000001E-2</v>
      </c>
      <c r="I73" s="4">
        <v>2.3699999999999999E-2</v>
      </c>
      <c r="J73" s="4">
        <v>-2E-3</v>
      </c>
      <c r="K73" s="4">
        <v>-2.4799999999999999E-2</v>
      </c>
      <c r="L73" s="4">
        <v>6.6299999999999998E-2</v>
      </c>
      <c r="M73" s="42">
        <v>4.1700000000000001E-2</v>
      </c>
      <c r="N73" s="4">
        <f t="shared" si="5"/>
        <v>0.1663</v>
      </c>
      <c r="O73" s="7"/>
      <c r="P73" s="8"/>
      <c r="Q73" s="6"/>
      <c r="R73" s="6"/>
      <c r="S73" s="6"/>
      <c r="T73" s="6"/>
      <c r="U73" s="7"/>
    </row>
    <row r="74" spans="1:23" x14ac:dyDescent="0.25">
      <c r="A74" s="44">
        <v>44756</v>
      </c>
      <c r="B74" s="14">
        <v>2.58E-2</v>
      </c>
      <c r="C74" s="4">
        <v>7.7600000000000002E-2</v>
      </c>
      <c r="D74" s="4">
        <v>-1.09E-2</v>
      </c>
      <c r="E74" s="4">
        <v>6.1999999999999998E-3</v>
      </c>
      <c r="F74" s="4">
        <v>2.86E-2</v>
      </c>
      <c r="G74" s="4"/>
      <c r="H74" s="4"/>
      <c r="I74" s="4"/>
      <c r="J74" s="4"/>
      <c r="K74" s="4"/>
      <c r="L74" s="4"/>
      <c r="M74" s="42"/>
      <c r="N74" s="4">
        <f>SUM(B74:M74)</f>
        <v>0.1273</v>
      </c>
      <c r="O74" s="7"/>
      <c r="P74" s="25" t="s">
        <v>14</v>
      </c>
      <c r="Q74" s="19" t="s">
        <v>15</v>
      </c>
      <c r="R74" s="19" t="s">
        <v>16</v>
      </c>
      <c r="S74" s="22" t="s">
        <v>17</v>
      </c>
      <c r="T74" s="22" t="s">
        <v>18</v>
      </c>
      <c r="U74" s="49" t="s">
        <v>19</v>
      </c>
    </row>
    <row r="75" spans="1:23" x14ac:dyDescent="0.25">
      <c r="A75" s="44">
        <v>44757</v>
      </c>
      <c r="B75" s="14">
        <v>3.1E-2</v>
      </c>
      <c r="C75" s="4">
        <v>-1.6899999999999998E-2</v>
      </c>
      <c r="D75" s="4">
        <v>-6.2E-2</v>
      </c>
      <c r="E75" s="4">
        <v>-2.2499999999999999E-2</v>
      </c>
      <c r="F75" s="4">
        <v>-1.47E-2</v>
      </c>
      <c r="G75" s="4">
        <v>-5.1999999999999998E-3</v>
      </c>
      <c r="H75" s="4"/>
      <c r="I75" s="4"/>
      <c r="J75" s="4"/>
      <c r="K75" s="4"/>
      <c r="L75" s="4"/>
      <c r="M75" s="42"/>
      <c r="N75" s="4">
        <f>SUM(B75:M75)</f>
        <v>-9.0299999999999991E-2</v>
      </c>
      <c r="O75" s="7"/>
      <c r="P75" s="26">
        <f>COUNTIF(B61:M90,"&gt;0")</f>
        <v>47</v>
      </c>
      <c r="Q75" s="1">
        <f>COUNTIF(B61:M90,"&lt;0")</f>
        <v>33</v>
      </c>
      <c r="R75" s="21">
        <f>P75/(P75+Q75)</f>
        <v>0.58750000000000002</v>
      </c>
      <c r="S75" s="23">
        <f>AVERAGE(N61:N76)</f>
        <v>3.6735714285714281E-2</v>
      </c>
      <c r="T75" s="37">
        <f>(P75+Q75)/100*0.15</f>
        <v>0.12</v>
      </c>
      <c r="U75" s="50">
        <f>W75/Q75</f>
        <v>-1.7281818181818183E-2</v>
      </c>
      <c r="W75" s="48">
        <f>SUMIF(B61:M91,"&lt;0")</f>
        <v>-0.57030000000000003</v>
      </c>
    </row>
    <row r="76" spans="1:23" x14ac:dyDescent="0.25">
      <c r="A76" s="44">
        <v>44758</v>
      </c>
      <c r="B76" s="14">
        <v>1.04E-2</v>
      </c>
      <c r="C76" s="4">
        <v>-3.3000000000000002E-2</v>
      </c>
      <c r="D76" s="4">
        <v>6.8999999999999999E-3</v>
      </c>
      <c r="E76" s="4">
        <v>6.0499999999999998E-2</v>
      </c>
      <c r="F76" s="4">
        <v>-2.8500000000000001E-2</v>
      </c>
      <c r="G76" s="4">
        <v>1.09E-2</v>
      </c>
      <c r="H76" s="4">
        <v>3.3000000000000002E-2</v>
      </c>
      <c r="I76" s="4"/>
      <c r="J76" s="4"/>
      <c r="K76" s="4"/>
      <c r="L76" s="4"/>
      <c r="M76" s="42"/>
      <c r="N76" s="4">
        <f>SUM(B76:M76)</f>
        <v>6.019999999999999E-2</v>
      </c>
      <c r="O76" s="7"/>
      <c r="P76" s="8"/>
      <c r="Q76" s="6"/>
      <c r="R76" s="6"/>
      <c r="S76" s="6"/>
      <c r="T76" s="6"/>
      <c r="U76" s="7"/>
    </row>
    <row r="77" spans="1:23" x14ac:dyDescent="0.25">
      <c r="A77" s="44">
        <v>44759</v>
      </c>
      <c r="B77" s="14"/>
      <c r="C77" s="4"/>
      <c r="D77" s="4"/>
      <c r="E77" s="4"/>
      <c r="F77" s="4"/>
      <c r="G77" s="4"/>
      <c r="H77" s="4"/>
      <c r="I77" s="4"/>
      <c r="J77" s="4"/>
      <c r="K77" s="4"/>
      <c r="L77" s="4"/>
      <c r="M77" s="42"/>
      <c r="N77" s="4">
        <f t="shared" ref="N77" si="6">SUM(B77:M77)</f>
        <v>0</v>
      </c>
      <c r="O77" s="7"/>
      <c r="P77" s="8"/>
      <c r="Q77" s="6"/>
      <c r="R77" s="6"/>
      <c r="S77" s="6"/>
      <c r="T77" s="6"/>
      <c r="U77" s="7"/>
    </row>
    <row r="78" spans="1:23" x14ac:dyDescent="0.25">
      <c r="A78" s="44">
        <v>44760</v>
      </c>
      <c r="B78" s="14"/>
      <c r="C78" s="4"/>
      <c r="D78" s="4"/>
      <c r="E78" s="4"/>
      <c r="F78" s="4"/>
      <c r="G78" s="4"/>
      <c r="H78" s="4"/>
      <c r="I78" s="4"/>
      <c r="J78" s="4"/>
      <c r="K78" s="4"/>
      <c r="L78" s="4"/>
      <c r="M78" s="42"/>
      <c r="N78" s="4"/>
      <c r="O78" s="7"/>
      <c r="P78" s="8"/>
      <c r="Q78" s="6"/>
      <c r="R78" s="6"/>
      <c r="S78" s="6"/>
      <c r="T78" s="6"/>
      <c r="U78" s="7"/>
    </row>
    <row r="79" spans="1:23" x14ac:dyDescent="0.25">
      <c r="A79" s="44">
        <v>44761</v>
      </c>
      <c r="B79" s="14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4">
        <f t="shared" ref="N79:N90" si="7">SUM(B79:M79)</f>
        <v>0</v>
      </c>
      <c r="O79" s="7"/>
      <c r="P79" s="8"/>
      <c r="Q79" s="6"/>
      <c r="R79" s="6"/>
      <c r="S79" s="6"/>
      <c r="T79" s="6"/>
      <c r="U79" s="7"/>
    </row>
    <row r="80" spans="1:23" x14ac:dyDescent="0.25">
      <c r="A80" s="44">
        <v>44762</v>
      </c>
      <c r="B80" s="14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4">
        <f t="shared" si="7"/>
        <v>0</v>
      </c>
      <c r="O80" s="7"/>
      <c r="P80" s="8"/>
      <c r="Q80" s="6"/>
      <c r="R80" s="6"/>
      <c r="S80" s="6"/>
      <c r="T80" s="6"/>
      <c r="U80" s="7"/>
    </row>
    <row r="81" spans="1:21" x14ac:dyDescent="0.25">
      <c r="A81" s="44">
        <v>44763</v>
      </c>
      <c r="B81" s="14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4">
        <f t="shared" si="7"/>
        <v>0</v>
      </c>
      <c r="O81" s="7"/>
      <c r="P81" s="8"/>
      <c r="Q81" s="6"/>
      <c r="R81" s="6"/>
      <c r="S81" s="6"/>
      <c r="T81" s="6"/>
      <c r="U81" s="7"/>
    </row>
    <row r="82" spans="1:21" x14ac:dyDescent="0.25">
      <c r="A82" s="44">
        <v>44764</v>
      </c>
      <c r="B82" s="14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4">
        <f t="shared" si="7"/>
        <v>0</v>
      </c>
      <c r="O82" s="7"/>
      <c r="P82" s="8"/>
      <c r="Q82" s="6"/>
      <c r="R82" s="6"/>
      <c r="S82" s="6"/>
      <c r="T82" s="6"/>
      <c r="U82" s="7"/>
    </row>
    <row r="83" spans="1:21" x14ac:dyDescent="0.25">
      <c r="A83" s="44">
        <v>44765</v>
      </c>
      <c r="B83" s="14"/>
      <c r="C83" s="4"/>
      <c r="D83" s="4"/>
      <c r="E83" s="4"/>
      <c r="F83" s="4"/>
      <c r="G83" s="4"/>
      <c r="H83" s="4"/>
      <c r="I83" s="4"/>
      <c r="J83" s="4"/>
      <c r="K83" s="4"/>
      <c r="L83" s="4"/>
      <c r="M83" s="42"/>
      <c r="N83" s="4">
        <f t="shared" si="7"/>
        <v>0</v>
      </c>
      <c r="O83" s="7"/>
      <c r="P83" s="8"/>
      <c r="Q83" s="6"/>
      <c r="R83" s="6"/>
      <c r="S83" s="6"/>
      <c r="T83" s="6"/>
      <c r="U83" s="7"/>
    </row>
    <row r="84" spans="1:21" x14ac:dyDescent="0.25">
      <c r="A84" s="44">
        <v>44766</v>
      </c>
      <c r="B84" s="14"/>
      <c r="C84" s="4"/>
      <c r="D84" s="4"/>
      <c r="E84" s="4"/>
      <c r="F84" s="4"/>
      <c r="G84" s="4"/>
      <c r="H84" s="4"/>
      <c r="I84" s="4"/>
      <c r="J84" s="4"/>
      <c r="K84" s="4"/>
      <c r="L84" s="4"/>
      <c r="M84" s="42"/>
      <c r="N84" s="4">
        <f t="shared" si="7"/>
        <v>0</v>
      </c>
      <c r="O84" s="7"/>
      <c r="P84" s="8"/>
      <c r="Q84" s="6"/>
      <c r="R84" s="6"/>
      <c r="S84" s="6"/>
      <c r="T84" s="6"/>
      <c r="U84" s="7"/>
    </row>
    <row r="85" spans="1:21" x14ac:dyDescent="0.25">
      <c r="A85" s="44">
        <v>44767</v>
      </c>
      <c r="B85" s="14"/>
      <c r="C85" s="4"/>
      <c r="D85" s="4"/>
      <c r="E85" s="4"/>
      <c r="F85" s="4"/>
      <c r="G85" s="4"/>
      <c r="H85" s="4"/>
      <c r="I85" s="4"/>
      <c r="J85" s="4"/>
      <c r="K85" s="4"/>
      <c r="L85" s="4"/>
      <c r="M85" s="42"/>
      <c r="N85" s="4">
        <f t="shared" si="7"/>
        <v>0</v>
      </c>
      <c r="O85" s="7"/>
      <c r="P85" s="8"/>
      <c r="Q85" s="6"/>
      <c r="R85" s="6"/>
      <c r="S85" s="6"/>
      <c r="T85" s="6"/>
      <c r="U85" s="7"/>
    </row>
    <row r="86" spans="1:21" x14ac:dyDescent="0.25">
      <c r="A86" s="44">
        <v>44768</v>
      </c>
      <c r="B86" s="14"/>
      <c r="C86" s="4"/>
      <c r="D86" s="4"/>
      <c r="E86" s="4"/>
      <c r="F86" s="4"/>
      <c r="G86" s="4"/>
      <c r="H86" s="4"/>
      <c r="I86" s="4"/>
      <c r="J86" s="4"/>
      <c r="K86" s="4"/>
      <c r="L86" s="4"/>
      <c r="M86" s="42"/>
      <c r="N86" s="4">
        <f t="shared" si="7"/>
        <v>0</v>
      </c>
      <c r="O86" s="7"/>
      <c r="P86" s="8"/>
      <c r="Q86" s="6"/>
      <c r="R86" s="6"/>
      <c r="S86" s="6"/>
      <c r="T86" s="6"/>
      <c r="U86" s="7"/>
    </row>
    <row r="87" spans="1:21" x14ac:dyDescent="0.25">
      <c r="A87" s="44">
        <v>44769</v>
      </c>
      <c r="B87" s="14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4">
        <f t="shared" si="7"/>
        <v>0</v>
      </c>
      <c r="O87" s="7"/>
      <c r="P87" s="8"/>
      <c r="Q87" s="6"/>
      <c r="R87" s="6"/>
      <c r="S87" s="6"/>
      <c r="T87" s="6"/>
      <c r="U87" s="7"/>
    </row>
    <row r="88" spans="1:21" x14ac:dyDescent="0.25">
      <c r="A88" s="44">
        <v>44770</v>
      </c>
      <c r="B88" s="14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4">
        <f t="shared" si="7"/>
        <v>0</v>
      </c>
      <c r="O88" s="7"/>
      <c r="P88" s="8"/>
      <c r="Q88" s="6"/>
      <c r="R88" s="6"/>
      <c r="S88" s="6"/>
      <c r="T88" s="6"/>
      <c r="U88" s="7"/>
    </row>
    <row r="89" spans="1:21" x14ac:dyDescent="0.25">
      <c r="A89" s="44">
        <v>44771</v>
      </c>
      <c r="B89" s="14"/>
      <c r="C89" s="4"/>
      <c r="D89" s="4"/>
      <c r="E89" s="4"/>
      <c r="F89" s="4"/>
      <c r="G89" s="4"/>
      <c r="H89" s="4"/>
      <c r="I89" s="4"/>
      <c r="J89" s="4"/>
      <c r="K89" s="4"/>
      <c r="L89" s="4"/>
      <c r="M89" s="42"/>
      <c r="N89" s="4">
        <f t="shared" si="7"/>
        <v>0</v>
      </c>
      <c r="O89" s="7"/>
      <c r="P89" s="8"/>
      <c r="Q89" s="6"/>
      <c r="R89" s="6"/>
      <c r="S89" s="6"/>
      <c r="T89" s="6"/>
      <c r="U89" s="7"/>
    </row>
    <row r="90" spans="1:21" x14ac:dyDescent="0.25">
      <c r="A90" s="44">
        <v>44772</v>
      </c>
      <c r="B90" s="14"/>
      <c r="C90" s="4"/>
      <c r="D90" s="4"/>
      <c r="E90" s="4"/>
      <c r="F90" s="4"/>
      <c r="G90" s="4"/>
      <c r="H90" s="4"/>
      <c r="I90" s="4"/>
      <c r="J90" s="4"/>
      <c r="K90" s="4"/>
      <c r="L90" s="4"/>
      <c r="M90" s="42"/>
      <c r="N90" s="4">
        <f t="shared" si="7"/>
        <v>0</v>
      </c>
      <c r="O90" s="7"/>
      <c r="P90" s="8"/>
      <c r="Q90" s="6"/>
      <c r="R90" s="6"/>
      <c r="S90" s="6"/>
      <c r="T90" s="6"/>
      <c r="U90" s="7"/>
    </row>
    <row r="91" spans="1:21" ht="15.75" thickBot="1" x14ac:dyDescent="0.3">
      <c r="A91" s="46">
        <v>44773</v>
      </c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2"/>
      <c r="N91" s="11"/>
      <c r="O91" s="12"/>
      <c r="P91" s="10"/>
      <c r="Q91" s="11"/>
      <c r="R91" s="11"/>
      <c r="S91" s="11"/>
      <c r="T91" s="11"/>
      <c r="U91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</dc:creator>
  <cp:lastModifiedBy>Adriano</cp:lastModifiedBy>
  <dcterms:created xsi:type="dcterms:W3CDTF">2022-05-21T14:13:37Z</dcterms:created>
  <dcterms:modified xsi:type="dcterms:W3CDTF">2022-07-16T09:46:56Z</dcterms:modified>
</cp:coreProperties>
</file>